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9075" windowHeight="3900" activeTab="0"/>
  </bookViews>
  <sheets>
    <sheet name="Prorač.2018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ciji" sheetId="6" r:id="rId6"/>
    <sheet name="Rač.financ." sheetId="7" r:id="rId7"/>
    <sheet name="Rač.fin.-analitički-izvori" sheetId="8" r:id="rId8"/>
    <sheet name="Raspoloživa sredstva pret.god." sheetId="9" r:id="rId9"/>
    <sheet name="Izvj.po org.klas." sheetId="10" r:id="rId10"/>
    <sheet name="P.dio" sheetId="11" r:id="rId11"/>
    <sheet name="Plan razvojnih programa" sheetId="12" r:id="rId12"/>
    <sheet name="Zaduživanje" sheetId="13" r:id="rId13"/>
    <sheet name="PRIČUVA" sheetId="14" r:id="rId14"/>
    <sheet name="Jamstva" sheetId="15" r:id="rId15"/>
    <sheet name="Zaklj.odredbe" sheetId="16" r:id="rId16"/>
  </sheets>
  <externalReferences>
    <externalReference r:id="rId19"/>
    <externalReference r:id="rId20"/>
  </externalReferences>
  <definedNames>
    <definedName name="_Regression_Int" localSheetId="10" hidden="1">1</definedName>
    <definedName name="_Regression_Int" localSheetId="1" hidden="1">1</definedName>
    <definedName name="_xlnm.Print_Titles" localSheetId="9">'Izvj.po org.klas.'!$10:$12</definedName>
    <definedName name="_xlnm.Print_Titles" localSheetId="1">'Prihodi'!$4:$6</definedName>
    <definedName name="_xlnm.Print_Titles" localSheetId="6">'Rač.financ.'!$5:$7</definedName>
    <definedName name="_xlnm.Print_Titles" localSheetId="2">'Rashodi'!$3:$5</definedName>
    <definedName name="_xlnm.Print_Titles" localSheetId="5">'Rashodi po funkciji'!$4:$5</definedName>
    <definedName name="jamstva07">'[1]Prihodi'!$11:$11,'[1]Prihodi'!#REF!,'[1]Prihodi'!$28:$29,'[1]Prihodi'!$52:$53,'[1]Prihodi'!$64:$64,'[1]Prihodi'!#REF!,'[1]Prihodi'!#REF!,'[1]Prihodi'!$77:$78,'[1]Prihodi'!$82:$87,'[1]Prihodi'!$91:$91,'[1]Prihodi'!$91:$91,'[1]Prihodi'!$91:$91,'[1]Prihodi'!$95:$95,'[1]Prihodi'!#REF!</definedName>
    <definedName name="_xlnm.Print_Area" localSheetId="9">'Izvj.po org.klas.'!$A$1:$F$36</definedName>
    <definedName name="_xlnm.Print_Area" localSheetId="13">'PRIČUVA'!$A$1:$F$101</definedName>
    <definedName name="_xlnm.Print_Area" localSheetId="1">'Prihodi'!$A$1:$G$88</definedName>
    <definedName name="_xlnm.Print_Area" localSheetId="0">'Prorač.2018'!$A$1:$E$169</definedName>
    <definedName name="_xlnm.Print_Area" localSheetId="6">'Rač.financ.'!$A$1:$G$46</definedName>
    <definedName name="_xlnm.Print_Area" localSheetId="2">'Rashodi'!$A$1:$G$120</definedName>
    <definedName name="_xlnm.Print_Area" localSheetId="5">'Rashodi po funkciji'!$A$1:$G$89</definedName>
    <definedName name="_xlnm.Print_Area" localSheetId="15">'Zaklj.odredbe'!$A$1:$J$27</definedName>
    <definedName name="podstavke" localSheetId="14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 localSheetId="13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>'Prihodi'!$11:$11,'Prihodi'!#REF!,'Prihodi'!$18:$18,'Prihodi'!$42:$42,'Prihodi'!$51:$51,'Prihodi'!#REF!,'Prihodi'!#REF!,'Prihodi'!#REF!,'Prihodi'!$60:$60,'Prihodi'!$69:$69,'Prihodi'!$69:$69,'Prihodi'!$69:$69,'Prihodi'!#REF!,'Prihodi'!#REF!</definedName>
    <definedName name="Print_Area_MI" localSheetId="1">'Prihodi'!$A$1:$B$84</definedName>
  </definedNames>
  <calcPr fullCalcOnLoad="1"/>
</workbook>
</file>

<file path=xl/sharedStrings.xml><?xml version="1.0" encoding="utf-8"?>
<sst xmlns="http://schemas.openxmlformats.org/spreadsheetml/2006/main" count="13509" uniqueCount="3871">
  <si>
    <t>Naknade građanima i kućanstvima u novcu</t>
  </si>
  <si>
    <t>TEKUĆI PLAN</t>
  </si>
  <si>
    <t>Zaključak Gradonačelnika - broj klase</t>
  </si>
  <si>
    <t>4/3</t>
  </si>
  <si>
    <t>Red.
br.</t>
  </si>
  <si>
    <t>Vrsta kredita i zajmova</t>
  </si>
  <si>
    <t>Naziv pravne osobe</t>
  </si>
  <si>
    <t>Ugovorena valuta i iznos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</si>
  <si>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</si>
  <si>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</si>
  <si>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</si>
  <si>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</si>
  <si>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</si>
  <si>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</si>
  <si>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Tuzemni kratkoročni krediti i zajmovi</t>
  </si>
  <si>
    <t>PBZ Zagreb</t>
  </si>
  <si>
    <t>UKUPNO</t>
  </si>
  <si>
    <t>Tuzemni dugoročni krediti i zajmovi</t>
  </si>
  <si>
    <t>UKUPNO (1+2)</t>
  </si>
  <si>
    <t>Inozemni kratkoročni krediti i zajmovi</t>
  </si>
  <si>
    <t>Inozemni dugoročni krediti i zajmovi</t>
  </si>
  <si>
    <t>UKUPNO (3+4)</t>
  </si>
  <si>
    <t>UKUPNO (1+2+3+4)</t>
  </si>
  <si>
    <t>Redni broj</t>
  </si>
  <si>
    <t>Naziv financijske institucije</t>
  </si>
  <si>
    <t>Korisnik kredita  i namjena</t>
  </si>
  <si>
    <t>oznaka</t>
  </si>
  <si>
    <t xml:space="preserve">Brojčana </t>
  </si>
  <si>
    <t>NAZIV</t>
  </si>
  <si>
    <t xml:space="preserve">                                                       II POSEBNI DIO</t>
  </si>
  <si>
    <t xml:space="preserve">u Posebnom dijelu proračuna kako slijedi: </t>
  </si>
  <si>
    <t>37 - 38</t>
  </si>
  <si>
    <t xml:space="preserve">  Protestirana jamstva u tekućoj godini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</si>
  <si>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</si>
  <si>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</si>
  <si>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</si>
  <si>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</si>
  <si>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</si>
  <si>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>RASHODI POSLOVANJA</t>
  </si>
  <si>
    <t>Tekuće donacije</t>
  </si>
  <si>
    <t>Manjak prihoda</t>
  </si>
  <si>
    <t>Naknade građanima i kućanstvima na temelju osiguranja i druge naknade</t>
  </si>
  <si>
    <t>Ostali rashodi</t>
  </si>
  <si>
    <t>RAČUN</t>
  </si>
  <si>
    <t>RAČ.PLANA</t>
  </si>
  <si>
    <t>UKUPNI PRIHODI   ( 6 + 7 )</t>
  </si>
  <si>
    <t>PRIHODI POSLOVANJA</t>
  </si>
  <si>
    <t>UKUPNO RASHODI (3 + 4)</t>
  </si>
  <si>
    <t>NETO ZADUŽIVANJE / FINANCIRANJE  (8 - 5)</t>
  </si>
  <si>
    <t>A. RAČUN PRIHODA I RASHODA</t>
  </si>
  <si>
    <t>Rashodi</t>
  </si>
  <si>
    <t xml:space="preserve">                                                  PRORAČUNA </t>
  </si>
  <si>
    <t>1</t>
  </si>
  <si>
    <t>RAZLIKA - VIŠAK/MANJAK</t>
  </si>
  <si>
    <t xml:space="preserve">                                                                   Članak  2.</t>
  </si>
  <si>
    <t>REZULTAT POSLOVANJA</t>
  </si>
  <si>
    <t>Višak / manjak prihoda</t>
  </si>
  <si>
    <t>VRSTA PRIHODA</t>
  </si>
  <si>
    <t xml:space="preserve">    PREDSJEDNIK</t>
  </si>
  <si>
    <t>GRADSKOG VIJEĆA</t>
  </si>
  <si>
    <t>Tekuće donacije u novcu</t>
  </si>
  <si>
    <t>VRSTA RASHODA</t>
  </si>
  <si>
    <t>VRSTA PRIMITAKA / IZDATAKA</t>
  </si>
  <si>
    <t>Ostale naknade građanima i kućanstvima iz proračuna</t>
  </si>
  <si>
    <t>5/4</t>
  </si>
  <si>
    <t>5/3</t>
  </si>
  <si>
    <t>PRIMICI OD FINANCIJSKE IMOVINE I ZADUŽIVANJA</t>
  </si>
  <si>
    <t>PRIHODI OD PRODAJE NEFINANCIJSKE IMOVINE</t>
  </si>
  <si>
    <t>Kamate za primljene kredite i zajmove od kreditnih i ostalih financijskih institucija izvan javnog sektora</t>
  </si>
  <si>
    <t>Kapitalne pomoći kreditnim i ostalim financijskim institucijama te trgovačkim društvima u javnom sektoru</t>
  </si>
  <si>
    <t xml:space="preserve">B. RAČUNA ZADUŽIVANJA / FINANCIRANJA </t>
  </si>
  <si>
    <t>B. RAČUN ZADUŽIVANJA / FINANCIRANJA</t>
  </si>
  <si>
    <t>C. RASPOLOŽIVA SREDSTVA IZ PREDHODNIH GODINA</t>
  </si>
  <si>
    <t>C. RASPOLOŽIVA SREDSTVA IZ PRETHODNIH GODINA</t>
  </si>
  <si>
    <t>A. RAČUNA PRIHODA I RASHODA</t>
  </si>
  <si>
    <t>NETO ZADUŽIVANJE / FINANCIRANJE</t>
  </si>
  <si>
    <t>UKUPNI PRIHODI</t>
  </si>
  <si>
    <t>UKUPNI RASHODI</t>
  </si>
  <si>
    <t>RASPOLOŽIVIH SREDSTAVA IZ PRETH.GODINA</t>
  </si>
  <si>
    <t xml:space="preserve">MANJAK + RASPOLOŽIVA SREDSTVA IZ PRETHODNIH </t>
  </si>
  <si>
    <t>Naziv računa iz računskog plana</t>
  </si>
  <si>
    <t>Opis namjene potrošnje</t>
  </si>
  <si>
    <t>Datum Zaključka</t>
  </si>
  <si>
    <t>Broj računa iz rač.plana</t>
  </si>
  <si>
    <t>Iznos izvršenja u izvještajnom razdoblju</t>
  </si>
  <si>
    <t>Tekuće donacije udrugama građana i političkim strankama</t>
  </si>
  <si>
    <t>Ostale tekuće donacije</t>
  </si>
  <si>
    <t>Ukupno račun 3721 i 3722</t>
  </si>
  <si>
    <t>SVEUKUPNO :</t>
  </si>
  <si>
    <t>Ukupno račun 3811 i 3812</t>
  </si>
  <si>
    <t>RASHODI ZA NABAVU NEFINANCIJSKE IMOVINE</t>
  </si>
  <si>
    <t>INDEKS</t>
  </si>
  <si>
    <t>IZVRŠENJE</t>
  </si>
  <si>
    <t xml:space="preserve">  Članak  1.</t>
  </si>
  <si>
    <t xml:space="preserve">  OPIS</t>
  </si>
  <si>
    <t>IZNOS</t>
  </si>
  <si>
    <t xml:space="preserve">  Iznos naplaćen u tekućoj godini po protestiranim jamstvima</t>
  </si>
  <si>
    <t xml:space="preserve">  Izdana jamstva u tekućoj godini</t>
  </si>
  <si>
    <t xml:space="preserve">  Jamstva istekla u tekućoj godini</t>
  </si>
  <si>
    <t xml:space="preserve"> </t>
  </si>
  <si>
    <t>IZDACI ZA FINANC.IMOVINU I OTPLATE ZAJMOVA</t>
  </si>
  <si>
    <t xml:space="preserve">GODINA + NETO ZADUŽIVANJE / FINANCIRANJE </t>
  </si>
  <si>
    <t>na snagu prvog dana od dana objave u "Službenom glasniku Grada Poreča - Parenzo".</t>
  </si>
  <si>
    <t>Negativne tečajne razlike i razlike zbog primjene valutne klauzule</t>
  </si>
  <si>
    <t xml:space="preserve">Izvršenje prihoda i rashoda te primitaka i izdataka po ekonomskoj klasifikaciji utvrđuju se u Računu </t>
  </si>
  <si>
    <t xml:space="preserve">prihoda i rashoda i Računu zaduživanja / financiranja kako slijedi:  </t>
  </si>
  <si>
    <t xml:space="preserve">15/15) i članka 86. Statuta Grada Poreča-Parenzo ("Službeni glasnik Grada Poreča-Parenzo" br.2/13) </t>
  </si>
  <si>
    <t>Temeljem odredbi članaka 110. stavka 2. Zakona o proračunu ("Narodne novine" br. 87/08, 136/12 i</t>
  </si>
  <si>
    <t>Pomoći iz inozemstva i od subjekata unutar općeg proračuna</t>
  </si>
  <si>
    <t>Tekuće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</si>
  <si>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</si>
  <si>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</si>
  <si>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</si>
  <si>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</si>
  <si>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</si>
  <si>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</si>
  <si>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</si>
  <si>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</si>
  <si>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Županijske, gradske i općinske pristojbe i naknade</t>
  </si>
  <si>
    <t>Donacije od pravnih i fizičkih osoba izvan općeg proračuna</t>
  </si>
  <si>
    <t>Članarine i norme</t>
  </si>
  <si>
    <t>Troškovi sudskih postupaka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</si>
  <si>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</si>
  <si>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</si>
  <si>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</si>
  <si>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</si>
  <si>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Umjetnička djela (izložena u galerijama, muzejima i slično)</t>
  </si>
  <si>
    <t>Primljeni povrati glavnica danih zajmova i depozita</t>
  </si>
  <si>
    <t>Primici od povrata depozita i jamčevnih pologa</t>
  </si>
  <si>
    <t>Primici od povrata depozita od kreditnih i ostalih financijskih institucija - tuzemni</t>
  </si>
  <si>
    <t>Ukupno račun 381140</t>
  </si>
  <si>
    <t>Ukupno račun 381190</t>
  </si>
  <si>
    <t>Gimnazija i strukovna škola Jurja Dobrile Pazin</t>
  </si>
  <si>
    <t>Pokrivanje dijela troškova organizacije maturalne zabave</t>
  </si>
  <si>
    <t xml:space="preserve">Ukupno račun 381 </t>
  </si>
  <si>
    <t>NAZIV CILJA</t>
  </si>
  <si>
    <t>POKAZATELJ 
REZULTATA</t>
  </si>
  <si>
    <t>CILJANA VRIJEDNOST</t>
  </si>
  <si>
    <t>SVEUKUPNO</t>
  </si>
  <si>
    <t>CILJ    1.</t>
  </si>
  <si>
    <t>Program</t>
  </si>
  <si>
    <t>1026 JAČANJE GOSPODARSTVA</t>
  </si>
  <si>
    <t>Kapitalni projekt</t>
  </si>
  <si>
    <t>K100004 Izrada plana i projekta za Peškeru</t>
  </si>
  <si>
    <t>planska i projektna dokumentacija</t>
  </si>
  <si>
    <t>OO6</t>
  </si>
  <si>
    <t>O1</t>
  </si>
  <si>
    <t>1036 GRADNJA OBJEKATA I UREĐAJA KOMUNALNE INFRASTRUKTURE</t>
  </si>
  <si>
    <t>broj rasvjetnih mjesta</t>
  </si>
  <si>
    <t>OO5</t>
  </si>
  <si>
    <t>metri novog asfalta</t>
  </si>
  <si>
    <t>projektna dokumentacija</t>
  </si>
  <si>
    <t>400 m2</t>
  </si>
  <si>
    <t>800 m2</t>
  </si>
  <si>
    <t>površina igrališta</t>
  </si>
  <si>
    <t>smanjenje zagađenja</t>
  </si>
  <si>
    <t>broj kamiona</t>
  </si>
  <si>
    <t>broj opreme</t>
  </si>
  <si>
    <t>CILJ    2.</t>
  </si>
  <si>
    <t xml:space="preserve">povećanje kapaciteta školstva </t>
  </si>
  <si>
    <t>rad osnovnih škola u jednoj smjeni</t>
  </si>
  <si>
    <t>OO3</t>
  </si>
  <si>
    <t>CILJ    3.</t>
  </si>
  <si>
    <t>1030 JAVNE POTREBE U KULTURI</t>
  </si>
  <si>
    <t>K100012 Obnova Palače Sinčić</t>
  </si>
  <si>
    <t>spašavanje spomenika nulte kategorije</t>
  </si>
  <si>
    <t xml:space="preserve">muzejski predmeti  i posjetitelji </t>
  </si>
  <si>
    <t>100%</t>
  </si>
  <si>
    <t>O6</t>
  </si>
  <si>
    <t>1038 UPRAVLJANJE IMOVINOM</t>
  </si>
  <si>
    <t>OO4</t>
  </si>
  <si>
    <t>1041 ZAŠTITA KULTURNE BAŠTINE</t>
  </si>
  <si>
    <t>K100001 Uređenje Trga Marafor</t>
  </si>
  <si>
    <t>projektna dokumentacija, uređenje prostora</t>
  </si>
  <si>
    <t>idejno rješenje</t>
  </si>
  <si>
    <t>K100013 Izgradnja dječjeg vrtića u prigradskom naselju (Mjera 7.)</t>
  </si>
  <si>
    <t>povećanje kapaciteta predškolskih ustanova</t>
  </si>
  <si>
    <t>manjak postojećih kapaciteta predškolskih ustanova</t>
  </si>
  <si>
    <t>1040 POTICANJE RAZVOJA TURIZMA</t>
  </si>
  <si>
    <t>K100001 Izrada plana i projekata za uređenje gradske rive</t>
  </si>
  <si>
    <t>projektna dokumentacija i uređenje prostora</t>
  </si>
  <si>
    <t xml:space="preserve">              VII. PRIJELAZNE I ZAKLJUČNE ODREDBE</t>
  </si>
  <si>
    <t>Tekuće pomoći od izvanproračunskih korisnika</t>
  </si>
  <si>
    <t>Primici od zaduživanja</t>
  </si>
  <si>
    <t>Vlastiti izvori</t>
  </si>
  <si>
    <t>K101001 Izgradnja javne rasvjete</t>
  </si>
  <si>
    <t>K102001 Rekonstrukcija cesta, nogostupa i puteva</t>
  </si>
  <si>
    <t>K102010 Rekonstrukcija ceste Valkarin - Garbina (Mjera 7.)</t>
  </si>
  <si>
    <t>8.810 m2</t>
  </si>
  <si>
    <t>K102013 Prometnica Facinka - Kaufland - škola Finida</t>
  </si>
  <si>
    <t>K102014 Rekonstrukcija gradske rive</t>
  </si>
  <si>
    <t>950 m2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</si>
  <si>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</si>
  <si>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</si>
  <si>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</si>
  <si>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</si>
  <si>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K100017 Izgradnja nove škole i sportske dvorane Finida</t>
  </si>
  <si>
    <t>K1040001 Oborinska odvodnja naselja Špadići</t>
  </si>
  <si>
    <t>100 %</t>
  </si>
  <si>
    <t>K1030011 Uređenje gradskih plaža</t>
  </si>
  <si>
    <t>broj plaža</t>
  </si>
  <si>
    <t>kn    21.333.333,33</t>
  </si>
  <si>
    <t>30.09.2022.</t>
  </si>
  <si>
    <t>HBOR Zagreb</t>
  </si>
  <si>
    <t>kn   58.666.666,67</t>
  </si>
  <si>
    <t>30.06.2033.</t>
  </si>
  <si>
    <t>ZA 2017.</t>
  </si>
  <si>
    <t>Kamate za primljene kredite i zajmove od kreditnih i ostalih financijskih institucija u javnom sektoru</t>
  </si>
  <si>
    <t xml:space="preserve">Višak prihoda </t>
  </si>
  <si>
    <t>Subvencije trgovačkim društvima, zadrugama, poljoprivrednicima i obrtnicima izvan javnog sektora</t>
  </si>
  <si>
    <t>Subvencije trgovačkim društvima i zadrugama izvan javnog sektora</t>
  </si>
  <si>
    <t>PROJEKCIJA 
2019</t>
  </si>
  <si>
    <t>12.500 m2</t>
  </si>
  <si>
    <t>Općina Gračišće, Gračišće OIB 54846336787</t>
  </si>
  <si>
    <t>Talijanska srednja škola "Leonardo da Vinci" Buje</t>
  </si>
  <si>
    <t xml:space="preserve">Struktura viškova i manjkova prihoda i primitaka nad rashodima i izdacima je sljedeća: </t>
  </si>
  <si>
    <t>NAMJENA VIŠKA / MANJKA PO IZVORIMA</t>
  </si>
  <si>
    <t xml:space="preserve">Ostvaren višak  </t>
  </si>
  <si>
    <t xml:space="preserve">Ostvaren manjak  </t>
  </si>
  <si>
    <t>A. Ukupno višak / manjak prihoda poslovanja</t>
  </si>
  <si>
    <t xml:space="preserve">Naknada za sanaciju odlagališta Košambra </t>
  </si>
  <si>
    <t>Pomoći općina za sanaciju odlagališta Košambra</t>
  </si>
  <si>
    <t>B. Ukupno višak / manjak prihoda od nefinancijske imovine</t>
  </si>
  <si>
    <t>Prihodi od prodaje stanova na kojima postoji stanarsko pravo</t>
  </si>
  <si>
    <t xml:space="preserve">Prihodi od prodaje nefinancijske imovine </t>
  </si>
  <si>
    <t xml:space="preserve">Proračunski korisnici </t>
  </si>
  <si>
    <t xml:space="preserve">DV RADOST – pomoći općina za redovnu djelatnost </t>
  </si>
  <si>
    <t xml:space="preserve">                                                                   Članak  3.</t>
  </si>
  <si>
    <t xml:space="preserve">                                                                   Članak  4.</t>
  </si>
  <si>
    <t>Stanje kredita i zajma 31.12.</t>
  </si>
  <si>
    <t>Stanje kredita i zajma 31. 12.</t>
  </si>
  <si>
    <t>Hrvatska banka za obnovu i razvitak</t>
  </si>
  <si>
    <t>Strossmayerov trg 9, Zagreb</t>
  </si>
  <si>
    <t>P L A N   O T P L A T E</t>
  </si>
  <si>
    <t>Broj ugovora o kreditu:  KO-8/17</t>
  </si>
  <si>
    <t>Iznos glavnice: 58.666.666,67 HRK</t>
  </si>
  <si>
    <t>Kamatna stopa: 2,50  godišnje</t>
  </si>
  <si>
    <t>Rok otplate kredita: uz poček od tri godine od 31.10.2022. do 30.09.2033. godine</t>
  </si>
  <si>
    <t>Broj rata/anuiteta: 132 mjesečne rate</t>
  </si>
  <si>
    <t>Datum ugovaranja kredita: 26.06.2017</t>
  </si>
  <si>
    <t>Odluka o davanju suglasnosti za zaduživanje Vlade Republike Hrvatske od 01.06.2017. godine, Klase: 022-03/17-04/176, Urbroj: 50301-25/27-17-2</t>
  </si>
  <si>
    <t>RB</t>
  </si>
  <si>
    <t>Godina</t>
  </si>
  <si>
    <t>Stopa(%)</t>
  </si>
  <si>
    <t>Glavnica</t>
  </si>
  <si>
    <t>Kamate</t>
  </si>
  <si>
    <t>Iznos anuiteta</t>
  </si>
  <si>
    <t>2018</t>
  </si>
  <si>
    <t>2019</t>
  </si>
  <si>
    <t>2020</t>
  </si>
  <si>
    <t>2021</t>
  </si>
  <si>
    <t>2022</t>
  </si>
  <si>
    <t>Ukupno</t>
  </si>
  <si>
    <t xml:space="preserve">Privredna banka ZAGREB - DIONIČKO DRUŠTVO </t>
  </si>
  <si>
    <t>Radnička cesta 50, 10000 Zagreb</t>
  </si>
  <si>
    <t>Broj ugovora o kreditu:  5010633153</t>
  </si>
  <si>
    <t>Iznos glavnice: 21.333.333,33 HRK</t>
  </si>
  <si>
    <t>Kamatna stopa: 2,25  godišnje</t>
  </si>
  <si>
    <t>Rok otplate kredita: od 31.10.2018. do 30.09.2022. godine</t>
  </si>
  <si>
    <t>Broj rata/anuiteta: 48 mjesečnih rata</t>
  </si>
  <si>
    <t>Datum ugovaranja kredita: 14.06.2017</t>
  </si>
  <si>
    <t>Opis</t>
  </si>
  <si>
    <t>Stanje 1.1.</t>
  </si>
  <si>
    <t>Kamate dospjele u tekućoj godini</t>
  </si>
  <si>
    <t>Kamate plaćene u tekućoj godini</t>
  </si>
  <si>
    <t>Stanje 31.12.</t>
  </si>
  <si>
    <t>7=4+5-6</t>
  </si>
  <si>
    <t xml:space="preserve"> Kamate po primljenim kreditima i zajmovima</t>
  </si>
  <si>
    <t>1.1</t>
  </si>
  <si>
    <t>tuzemnim</t>
  </si>
  <si>
    <t>1.2.</t>
  </si>
  <si>
    <t>inozemnim</t>
  </si>
  <si>
    <t>UKUPNO (1.1+1.2)</t>
  </si>
  <si>
    <t>Kamate po danim zajmovima</t>
  </si>
  <si>
    <t>2.1</t>
  </si>
  <si>
    <t>2.2</t>
  </si>
  <si>
    <t>UKUPNO (2.1+2.2)</t>
  </si>
  <si>
    <t xml:space="preserve">kamatnoj i ročnoj strukturi: </t>
  </si>
  <si>
    <t xml:space="preserve">       Izvještaj o zaduživanju na domaćem i stranom tržištu novaca i kapitala daje pregled zaduženja u izvještajnom razdoblju po vrsti instrumenata, valutnoj, </t>
  </si>
  <si>
    <t xml:space="preserve">     Adriano Jakus</t>
  </si>
  <si>
    <t>Pomoć obiteljima i kućanstvima</t>
  </si>
  <si>
    <t>Ukupno račun 372120</t>
  </si>
  <si>
    <t xml:space="preserve">                         GODIŠNJI  IZVJEŠTAJ  O  IZVRŠENJU</t>
  </si>
  <si>
    <t>I - XII 2016.</t>
  </si>
  <si>
    <t>I - XII 2017.</t>
  </si>
  <si>
    <t>ŠIFRA</t>
  </si>
  <si>
    <t xml:space="preserve"> IZVORA</t>
  </si>
  <si>
    <t xml:space="preserve">Grad Poreč Parenzo  </t>
  </si>
  <si>
    <t>Opći prihodi i primici</t>
  </si>
  <si>
    <t xml:space="preserve">Komunalni doprinos </t>
  </si>
  <si>
    <t>Komunalna naknada</t>
  </si>
  <si>
    <t>Pomoći za decentralizirane funkcije osnovnog školstva</t>
  </si>
  <si>
    <t xml:space="preserve">1 .VIŠAK PRIHODA POSLOVANJA  (A3 - A4)                                                     </t>
  </si>
  <si>
    <t>C. Ukupno višak / manjak prihoda od financijske imovine</t>
  </si>
  <si>
    <t xml:space="preserve">3.1. VIŠAK PRIHODA I PRIMITAKA ZA PRIJENOS  U SLIJEDEĆE RAZDOBLJE (1 – 2 – 3) </t>
  </si>
  <si>
    <t>Ukupno DV Radost</t>
  </si>
  <si>
    <t>Ukupno OŠ Poreč</t>
  </si>
  <si>
    <t>Ukupno OŠ Bernardo Parentin</t>
  </si>
  <si>
    <t>PUČKO OTVORENO UČILIŠTE  – opći prihodi i primici za obradu arhivskog gradiva</t>
  </si>
  <si>
    <t>JVP – prihodi za posebne namjene za nabavu opreme</t>
  </si>
  <si>
    <t>ZMP – prihodi za posebne namjene za istraživanja na Lorunu</t>
  </si>
  <si>
    <t>Ukupno Zavičajni muzej Poreštine</t>
  </si>
  <si>
    <t xml:space="preserve">3.3. UKUPNI VIŠAK PRIHODA I PRIMITAKA ZA PRIJENOS U SLIJEDEĆE RAZDOBLJE (3.1.+3.2.)   </t>
  </si>
  <si>
    <t>Tablica 3. OPĆI DIO PRORAČUNA - RASHODI PO EKONOMSKOJ KLASIFIKACIJI</t>
  </si>
  <si>
    <t>6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</si>
  <si>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</si>
  <si>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</si>
  <si>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</si>
  <si>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</si>
  <si>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6111</t>
  </si>
  <si>
    <t xml:space="preserve">Porez i prirez na dohodak od nesamostalnog rada                                                     </t>
  </si>
  <si>
    <t/>
  </si>
  <si>
    <t>6117</t>
  </si>
  <si>
    <t>613</t>
  </si>
  <si>
    <t xml:space="preserve">Porezi na imovinu                                                                                   </t>
  </si>
  <si>
    <t>6131</t>
  </si>
  <si>
    <t xml:space="preserve">Stalni porezi na nepokretnu imovinu (zemlju, zgrade, kuće i ostalo)                                 </t>
  </si>
  <si>
    <t>6134</t>
  </si>
  <si>
    <t xml:space="preserve">Povremeni porezi na imovinu                                                                         </t>
  </si>
  <si>
    <t>614</t>
  </si>
  <si>
    <t xml:space="preserve">Porezi na robu i usluge                                                                             </t>
  </si>
  <si>
    <t>6142</t>
  </si>
  <si>
    <t xml:space="preserve">Porez na promet                                                                                     </t>
  </si>
  <si>
    <t>6145</t>
  </si>
  <si>
    <t xml:space="preserve">Porezi na korištenje dobara ili izvođenje aktivnosti                                                </t>
  </si>
  <si>
    <t>63</t>
  </si>
  <si>
    <t>632</t>
  </si>
  <si>
    <t xml:space="preserve">Pomoći od međunarodnih organizacija te institucija i tijela EU                                      </t>
  </si>
  <si>
    <t>6322</t>
  </si>
  <si>
    <t xml:space="preserve">Kapitalne pomoći od međunarodnih organizacija                                                       </t>
  </si>
  <si>
    <t>6323</t>
  </si>
  <si>
    <t>633</t>
  </si>
  <si>
    <t>6331</t>
  </si>
  <si>
    <t>6332</t>
  </si>
  <si>
    <t>634</t>
  </si>
  <si>
    <t>6341</t>
  </si>
  <si>
    <t>6342</t>
  </si>
  <si>
    <t>635</t>
  </si>
  <si>
    <t xml:space="preserve">Pomoći izravnanja za decentralizirane funkcije                                                      </t>
  </si>
  <si>
    <t>6351</t>
  </si>
  <si>
    <t xml:space="preserve">Tekuće pomoći izravnanja za decentralizirane funkcije                                               </t>
  </si>
  <si>
    <t>6352</t>
  </si>
  <si>
    <t xml:space="preserve">Kapitalne pomoći izravnanja za decentralizirane funkcije                                            </t>
  </si>
  <si>
    <t>636</t>
  </si>
  <si>
    <t>6361</t>
  </si>
  <si>
    <t>6362</t>
  </si>
  <si>
    <t>638</t>
  </si>
  <si>
    <t>Pomoći temeljem prijenosa EU sredstava</t>
  </si>
  <si>
    <t>6381</t>
  </si>
  <si>
    <t>Tekuće pomoći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</si>
  <si>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</si>
  <si>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</si>
  <si>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</si>
  <si>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</si>
  <si>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6413</t>
  </si>
  <si>
    <t xml:space="preserve">Kamate na oročena sredstva i depozite po viđenju                                                    </t>
  </si>
  <si>
    <t>6414</t>
  </si>
  <si>
    <t xml:space="preserve">Prihodi od zateznih kamata                                                                          </t>
  </si>
  <si>
    <t>6415</t>
  </si>
  <si>
    <t xml:space="preserve">Prihodi od pozitivnih tečajnih razlika i razlika zbog primjene valutne klauzule                     </t>
  </si>
  <si>
    <t>6416</t>
  </si>
  <si>
    <t xml:space="preserve">Prihodi od dividendi                                                                                </t>
  </si>
  <si>
    <t>642</t>
  </si>
  <si>
    <t xml:space="preserve">Prihodi od nefinancijske imovine                                                                    </t>
  </si>
  <si>
    <t>6421</t>
  </si>
  <si>
    <t xml:space="preserve">Naknade za koncesije                                                                                </t>
  </si>
  <si>
    <t>6422</t>
  </si>
  <si>
    <t xml:space="preserve">Prihodi od zakupa i iznajmljivanja imovine                                                          </t>
  </si>
  <si>
    <t>6423</t>
  </si>
  <si>
    <t xml:space="preserve">Naknada za korištenje nefinancijske imovine                                                         </t>
  </si>
  <si>
    <t>6429</t>
  </si>
  <si>
    <t xml:space="preserve">Ostali prihodi od nefinancijske imovine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</si>
  <si>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</si>
  <si>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</si>
  <si>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</si>
  <si>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</si>
  <si>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6512</t>
  </si>
  <si>
    <t>6513</t>
  </si>
  <si>
    <t xml:space="preserve">Ostale upravne pristojbe i naknade                                                                  </t>
  </si>
  <si>
    <t>6514</t>
  </si>
  <si>
    <t xml:space="preserve">Ostale pristojbe i naknade                                                                          </t>
  </si>
  <si>
    <t>652</t>
  </si>
  <si>
    <t xml:space="preserve">Prihodi po posebnim propisima                                                                       </t>
  </si>
  <si>
    <t>6521</t>
  </si>
  <si>
    <t xml:space="preserve">Prihodi državne uprave                                                                              </t>
  </si>
  <si>
    <t>6522</t>
  </si>
  <si>
    <t xml:space="preserve">Prihodi vodnog gospodarstva                                                                         </t>
  </si>
  <si>
    <t>6524</t>
  </si>
  <si>
    <t xml:space="preserve">Doprinosi za šume                                                                                   </t>
  </si>
  <si>
    <t>6526</t>
  </si>
  <si>
    <t xml:space="preserve">Ostali nespomenuti prihodi                                                                          </t>
  </si>
  <si>
    <t>653</t>
  </si>
  <si>
    <t xml:space="preserve">Komunalni doprinosi i naknade                                                                       </t>
  </si>
  <si>
    <t>6531</t>
  </si>
  <si>
    <t xml:space="preserve">Komunalni doprinosi                                                                                 </t>
  </si>
  <si>
    <t>6532</t>
  </si>
  <si>
    <t xml:space="preserve">Komunalne naknade 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</si>
  <si>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</si>
  <si>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</si>
  <si>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</si>
  <si>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</si>
  <si>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</si>
  <si>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</si>
  <si>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663</t>
  </si>
  <si>
    <t>6631</t>
  </si>
  <si>
    <t xml:space="preserve">Tekuće donacije                                                                                     </t>
  </si>
  <si>
    <t>6632</t>
  </si>
  <si>
    <t xml:space="preserve">Kapitalne donacije                                                                                  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</si>
  <si>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</si>
  <si>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</si>
  <si>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</si>
  <si>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</si>
  <si>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6819</t>
  </si>
  <si>
    <t xml:space="preserve">Ostale kazne         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</si>
  <si>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</si>
  <si>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</si>
  <si>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</si>
  <si>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Tablica 2. OPĆI DIO PRORAČUNA - PRIHODI PO EKONOMSKOJ KLASIFIKACIJI</t>
  </si>
  <si>
    <t>7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</si>
  <si>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</si>
  <si>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</si>
  <si>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</si>
  <si>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</si>
  <si>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7111</t>
  </si>
  <si>
    <t xml:space="preserve">Zemljište                                                    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</si>
  <si>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</si>
  <si>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</si>
  <si>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</si>
  <si>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</si>
  <si>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7211</t>
  </si>
  <si>
    <t xml:space="preserve">Stambeni objekti                                                                                    </t>
  </si>
  <si>
    <t>7212</t>
  </si>
  <si>
    <t xml:space="preserve">Poslovni objekti                                                                                    </t>
  </si>
  <si>
    <t xml:space="preserve">Ostali građevinski objekti                                                                          </t>
  </si>
  <si>
    <t xml:space="preserve">Uredska oprema i namještaj                                                                          </t>
  </si>
  <si>
    <t xml:space="preserve">Komunikacijska oprema                                                                               </t>
  </si>
  <si>
    <t xml:space="preserve">Sportska i glazbena oprema                                                                          </t>
  </si>
  <si>
    <t xml:space="preserve">Uređaji, strojevi i oprema za ostale namjene                                                        </t>
  </si>
  <si>
    <t>723</t>
  </si>
  <si>
    <t xml:space="preserve">Prihodi od prodaje prijevoznih sredstava                                                            </t>
  </si>
  <si>
    <t>7231</t>
  </si>
  <si>
    <t xml:space="preserve">Prijevozna sredstva u cestovnom prometu                                                             </t>
  </si>
  <si>
    <t>3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</si>
  <si>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</si>
  <si>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</si>
  <si>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</si>
  <si>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</si>
  <si>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</si>
  <si>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</si>
  <si>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3113</t>
  </si>
  <si>
    <t xml:space="preserve">Plaće za prekovremeni rad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</si>
  <si>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</si>
  <si>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</si>
  <si>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</si>
  <si>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</si>
  <si>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</si>
  <si>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3131</t>
  </si>
  <si>
    <t xml:space="preserve">Doprinosi za mirovinsko osiguranje                                                                  </t>
  </si>
  <si>
    <t>3132</t>
  </si>
  <si>
    <t xml:space="preserve">Doprinosi za obvezno zdravstveno osiguranje                                                         </t>
  </si>
  <si>
    <t>3133</t>
  </si>
  <si>
    <t xml:space="preserve">Doprinosi za obvezno osiguranje u slučaju nezaposlenosti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</si>
  <si>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</si>
  <si>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</si>
  <si>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</si>
  <si>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</si>
  <si>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</si>
  <si>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</si>
  <si>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</si>
  <si>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</si>
  <si>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</si>
  <si>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</si>
  <si>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</si>
  <si>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</si>
  <si>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</si>
  <si>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</si>
  <si>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</si>
  <si>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</si>
  <si>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</si>
  <si>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</si>
  <si>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</si>
  <si>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</si>
  <si>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</si>
  <si>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</si>
  <si>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</si>
  <si>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</si>
  <si>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</si>
  <si>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</si>
  <si>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</si>
  <si>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</si>
  <si>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</si>
  <si>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</si>
  <si>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</si>
  <si>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</si>
  <si>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</si>
  <si>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</si>
  <si>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</si>
  <si>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</si>
  <si>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</si>
  <si>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</si>
  <si>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</si>
  <si>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</si>
  <si>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</si>
  <si>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</si>
  <si>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</si>
  <si>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</si>
  <si>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</si>
  <si>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</si>
  <si>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</si>
  <si>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</si>
  <si>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</si>
  <si>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</si>
  <si>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</si>
  <si>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</si>
  <si>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</si>
  <si>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</si>
  <si>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</si>
  <si>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</si>
  <si>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</si>
  <si>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</si>
  <si>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3295</t>
  </si>
  <si>
    <t xml:space="preserve">Pristojbe i naknade                                                                                 </t>
  </si>
  <si>
    <t>3296</t>
  </si>
  <si>
    <t>3299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</si>
  <si>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</si>
  <si>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</si>
  <si>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</si>
  <si>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</si>
  <si>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3422</t>
  </si>
  <si>
    <t>3423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</si>
  <si>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</si>
  <si>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</si>
  <si>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</si>
  <si>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</si>
  <si>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3432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</si>
  <si>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</si>
  <si>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</si>
  <si>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</si>
  <si>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</si>
  <si>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35</t>
  </si>
  <si>
    <t xml:space="preserve">Subvencije                                                                                          </t>
  </si>
  <si>
    <t>351</t>
  </si>
  <si>
    <t xml:space="preserve">Subvencije trgovačkim društvima u javnom sektoru                                                    </t>
  </si>
  <si>
    <t>3512</t>
  </si>
  <si>
    <t>352</t>
  </si>
  <si>
    <t>3521</t>
  </si>
  <si>
    <t xml:space="preserve">Subvencije kreditnim i ostalim financijskim institucijama izvan javnog sektora                      </t>
  </si>
  <si>
    <t>3522</t>
  </si>
  <si>
    <t>36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</si>
  <si>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</si>
  <si>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</si>
  <si>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</si>
  <si>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</si>
  <si>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3632</t>
  </si>
  <si>
    <t xml:space="preserve">Kapitalne pomoći unutar općeg proračuna                                                             </t>
  </si>
  <si>
    <t>366</t>
  </si>
  <si>
    <t>3661</t>
  </si>
  <si>
    <t>3662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</si>
  <si>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</si>
  <si>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</si>
  <si>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</si>
  <si>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</si>
  <si>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</si>
  <si>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</si>
  <si>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3722</t>
  </si>
  <si>
    <t xml:space="preserve">Naknade građanima i kućanstvima u naravi           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</si>
  <si>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</si>
  <si>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</si>
  <si>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</si>
  <si>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>3811</t>
  </si>
  <si>
    <t xml:space="preserve">Tekuće donacije u novcu                                                                             </t>
  </si>
  <si>
    <t>3812</t>
  </si>
  <si>
    <t xml:space="preserve">Tekuće donacije u naravi                                                                            </t>
  </si>
  <si>
    <t>382</t>
  </si>
  <si>
    <t>3821</t>
  </si>
  <si>
    <t xml:space="preserve">Kapitalne donacije neprofitnim organizacijama                                                       </t>
  </si>
  <si>
    <t>3822</t>
  </si>
  <si>
    <t xml:space="preserve">Kapitalne donacije građanima i kućanstvima                                                          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</si>
  <si>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</si>
  <si>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</si>
  <si>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</si>
  <si>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</si>
  <si>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386</t>
  </si>
  <si>
    <t xml:space="preserve">Kapitalne pomoći                                                                                    </t>
  </si>
  <si>
    <t>3861</t>
  </si>
  <si>
    <t>4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</si>
  <si>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</si>
  <si>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</si>
  <si>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</si>
  <si>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</si>
  <si>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4111</t>
  </si>
  <si>
    <t>412</t>
  </si>
  <si>
    <t xml:space="preserve">Nematerijalna imovina                                                                               </t>
  </si>
  <si>
    <t>4123</t>
  </si>
  <si>
    <t xml:space="preserve">Licence                                                                                             </t>
  </si>
  <si>
    <t>4124</t>
  </si>
  <si>
    <t xml:space="preserve">Ostala prava         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</si>
  <si>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</si>
  <si>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</si>
  <si>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</si>
  <si>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</si>
  <si>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4212</t>
  </si>
  <si>
    <t>4213</t>
  </si>
  <si>
    <t xml:space="preserve">Ceste, željeznice i ostali prometni objekti                                                         </t>
  </si>
  <si>
    <t>4214</t>
  </si>
  <si>
    <t>422</t>
  </si>
  <si>
    <t xml:space="preserve">Postrojenja i oprema                                                                                </t>
  </si>
  <si>
    <t>4221</t>
  </si>
  <si>
    <t>4222</t>
  </si>
  <si>
    <t>4223</t>
  </si>
  <si>
    <t xml:space="preserve">Oprema za održavanje i zaštitu                                                                      </t>
  </si>
  <si>
    <t>4226</t>
  </si>
  <si>
    <t>4227</t>
  </si>
  <si>
    <t>423</t>
  </si>
  <si>
    <t xml:space="preserve">Prijevozna sredstva                                                                                 </t>
  </si>
  <si>
    <t>4231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</si>
  <si>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</si>
  <si>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</si>
  <si>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</si>
  <si>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</si>
  <si>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4242</t>
  </si>
  <si>
    <t>4243</t>
  </si>
  <si>
    <t xml:space="preserve">Muzejski izlošci i predmeti prirodnih rijetkosti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</si>
  <si>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</si>
  <si>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</si>
  <si>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</si>
  <si>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</si>
  <si>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4263</t>
  </si>
  <si>
    <t xml:space="preserve">Umjetnička, literarna i znanstvena djela                                                            </t>
  </si>
  <si>
    <t>4264</t>
  </si>
  <si>
    <t xml:space="preserve">Ostala nematerijalna proizvedena imovina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</si>
  <si>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</si>
  <si>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</si>
  <si>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</si>
  <si>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</si>
  <si>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4511</t>
  </si>
  <si>
    <t>8</t>
  </si>
  <si>
    <t xml:space="preserve">Primici od financijske imovine i zaduživanja                                                        </t>
  </si>
  <si>
    <t>81</t>
  </si>
  <si>
    <t>818</t>
  </si>
  <si>
    <t>8181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</si>
  <si>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</si>
  <si>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</si>
  <si>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</si>
  <si>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</si>
  <si>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 xml:space="preserve">Primljeni krediti od kreditnih institucija u javnom sektoru                                         </t>
  </si>
  <si>
    <t>844</t>
  </si>
  <si>
    <t xml:space="preserve">Primljeni krediti i zajmovi od kreditnih i ostalih financijskih institucija izvan javnog sektora    </t>
  </si>
  <si>
    <t>8443</t>
  </si>
  <si>
    <t xml:space="preserve">Primljeni krediti od tuzemnih kreditnih institucija izvan javnog sektora                            </t>
  </si>
  <si>
    <t>5</t>
  </si>
  <si>
    <t xml:space="preserve">Izdaci za financijsku imovinu i otplate zajmova                                                    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</si>
  <si>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</si>
  <si>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</si>
  <si>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</si>
  <si>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</si>
  <si>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5321</t>
  </si>
  <si>
    <t>534</t>
  </si>
  <si>
    <t xml:space="preserve">Dionice i udjeli u glavnici trgovačkih društava izvan javnog sektora                                </t>
  </si>
  <si>
    <t>5341</t>
  </si>
  <si>
    <t xml:space="preserve">Dionice i udjeli u glavnici tuzemnih trgovačkih društava izvan javnog sektora                       </t>
  </si>
  <si>
    <t>54</t>
  </si>
  <si>
    <t xml:space="preserve">Izdaci za otplatu glavnice primljenih kredita i zajmova                                             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</si>
  <si>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</si>
  <si>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</si>
  <si>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</si>
  <si>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</si>
  <si>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VRSTA REZULTATA POSLOVANJA</t>
  </si>
  <si>
    <t>Tablica 4. OPĆI DIO PRORAČUNA - PRIHODI PREMA IZVORIMA FINANCIRANJA</t>
  </si>
  <si>
    <t>Tablica 5. OPĆI DIO PRORAČUNA - RASHODI PREMA IZVORIMA FINANCIRANJA</t>
  </si>
  <si>
    <t>Tablica 6. OPĆI DIO PRORAČUNA - RASHODI PREMA FUNKCIJSKOJ KLASIFIKACIJI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</si>
  <si>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</si>
  <si>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</si>
  <si>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</si>
  <si>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</si>
  <si>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</si>
  <si>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</si>
  <si>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</si>
  <si>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</si>
  <si>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015 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</si>
  <si>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</si>
  <si>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</si>
  <si>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</si>
  <si>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</si>
  <si>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</si>
  <si>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</si>
  <si>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032</t>
  </si>
  <si>
    <t>036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</si>
  <si>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</si>
  <si>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</si>
  <si>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</si>
  <si>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</si>
  <si>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</si>
  <si>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</si>
  <si>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</si>
  <si>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</si>
  <si>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</si>
  <si>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</si>
  <si>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</si>
  <si>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</si>
  <si>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</si>
  <si>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</si>
  <si>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</si>
  <si>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</si>
  <si>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</si>
  <si>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</si>
  <si>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</si>
  <si>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</si>
  <si>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</si>
  <si>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</si>
  <si>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</si>
  <si>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</si>
  <si>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</si>
  <si>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</si>
  <si>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</si>
  <si>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</si>
  <si>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</si>
  <si>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</si>
  <si>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</si>
  <si>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</si>
  <si>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</si>
  <si>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</si>
  <si>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</si>
  <si>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</si>
  <si>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</si>
  <si>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</si>
  <si>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</si>
  <si>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</si>
  <si>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</si>
  <si>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</si>
  <si>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</si>
  <si>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</si>
  <si>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</si>
  <si>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</si>
  <si>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</si>
  <si>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</si>
  <si>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</si>
  <si>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</si>
  <si>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</si>
  <si>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</si>
  <si>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</si>
  <si>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</si>
  <si>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</si>
  <si>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</si>
  <si>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</si>
  <si>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</si>
  <si>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</si>
  <si>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</si>
  <si>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</si>
  <si>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</si>
  <si>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</si>
  <si>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</si>
  <si>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</si>
  <si>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</si>
  <si>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</si>
  <si>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</si>
  <si>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Tablica 7. OPĆI DIO PRORAČUNA - RAČUN FINANCIRANJA PREMA EKONOMSKOJ KLASIFIKACIJI</t>
  </si>
  <si>
    <t>Tablica 8. OPĆI DIO PRORAČUNA - RAČUN FINANCIRANJA ANALITIČKI PRIKAZ</t>
  </si>
  <si>
    <t xml:space="preserve">BROJ </t>
  </si>
  <si>
    <t>NAZIV FUNKCIJSKE KLASIFIKACIJE</t>
  </si>
  <si>
    <t>FUNKCIJE</t>
  </si>
  <si>
    <t>Primici od povrata depozita od tuzemnih kreditnih institucija - Privredna banka d.d. Zagreb izvršila je povrat oročenog kunskog depozita po ugovoru br. 8510017561 koji je Grad oročio 2004. godine kao garantni depozit za poduzetničke kredite po programu Poreč 1</t>
  </si>
  <si>
    <t xml:space="preserve">Primljeni krediti od tuzemnih kreditnih institucija izvan javnog sektora - primljen kredit od Privredne banke d.d. Zagreb u iznosu od 21.333.333,33 kn, po ugovoru broj 5010633153 od 14.06.2017. godine za izgradnju i opremanje Osnovne škole Žbandaj i Osnovne škole i sportske dvorane Finida u Poreču.  U 2017. godini kredit je iskorišten u cijelosti.                                          </t>
  </si>
  <si>
    <t>Primljeni krediti od kreditnih institucija u javnom sektoru</t>
  </si>
  <si>
    <t xml:space="preserve">Dionice i udjeli u glavnici trgovačkih društava u javnom sektoru uplaćeni su za :                                   </t>
  </si>
  <si>
    <t>Otplata glavnice primljenih kredita i zajmova od kreditnih i ostalih financijskih institucija izvan javnog sektora</t>
  </si>
  <si>
    <t>-  Parentium d.o.o. Poreč - uplata povećanja temeljnog kapitala društva za redovno poslovanje po ugovorima za 2016. i 2017. godinu</t>
  </si>
  <si>
    <t>- Kaštijun d.o.o. Pula - uplata udjela u glavnici  sukladno članku 4. Ugovora o načinu i uvjetima povrata sredstava u proračun Istarske županije od 07.03.2017., Klase: 363-01/17-02/50, Ubroj: 2167/01-09/01-17-4 za izgradnju Županijskog centra gospodarenja otpadom, kojim će se  vlasnički udjeli pojedine JLS u društvu regulirati posebnim ugovorom.</t>
  </si>
  <si>
    <t>Tablica 9. OPĆI DIO PRORAČUNA - RAČUN FINANCIRANJA PREMA IZVORIMA FINANCIRANJA</t>
  </si>
  <si>
    <t>IZVORA</t>
  </si>
  <si>
    <t>NAZIV IZVORA FINANCIRANJA</t>
  </si>
  <si>
    <t>Tablica 10. OPĆI DIO PRORAČUNA - RASPOLOŽIVA SREDSTVA IZ PRETHODNIH GODINA</t>
  </si>
  <si>
    <t xml:space="preserve"> SVEUKUPNO PRIMICI</t>
  </si>
  <si>
    <t>OPĆI PRIHODI I PRIMICI</t>
  </si>
  <si>
    <t>1.4.</t>
  </si>
  <si>
    <t xml:space="preserve">Opći prihodi i primici  </t>
  </si>
  <si>
    <t>NAMJENSKI PRIMICI</t>
  </si>
  <si>
    <t>8.1.</t>
  </si>
  <si>
    <t xml:space="preserve"> SVEUKUPNO IZDACI</t>
  </si>
  <si>
    <t>PRIHODI ZA POSEBNE NAMJENE</t>
  </si>
  <si>
    <t>4.1.</t>
  </si>
  <si>
    <t>Prihodi od spomeničke rente</t>
  </si>
  <si>
    <t>4.3.</t>
  </si>
  <si>
    <t>Komunalni doprinosi</t>
  </si>
  <si>
    <t>4.5.</t>
  </si>
  <si>
    <t>Posebne naknade za izgradnju komunalne infrastrukture</t>
  </si>
  <si>
    <t>4.6.</t>
  </si>
  <si>
    <t>POMOĆI</t>
  </si>
  <si>
    <t>5.5.</t>
  </si>
  <si>
    <t>PRIHODI OD PRODAJE ILI ZAMJENE IMOVINE I NAKNADE OSIGURANJA</t>
  </si>
  <si>
    <t>7.1.</t>
  </si>
  <si>
    <t>Tablica 11. OPĆI DIO PRORAČUNA - RASPOLOŽIVA SREDSTVA IZ PRETHODNIH GODINA PO IZVORIMA FINANCIRANJA</t>
  </si>
  <si>
    <t>BROJ</t>
  </si>
  <si>
    <t xml:space="preserve">                                                                                          Članak 5.</t>
  </si>
  <si>
    <t xml:space="preserve"> SVEUKUPNO PRIHODI</t>
  </si>
  <si>
    <t>1.5.</t>
  </si>
  <si>
    <t>Opći prihodi i primici korisnika</t>
  </si>
  <si>
    <t>VLASTITI PRIHODI</t>
  </si>
  <si>
    <t>3.1.</t>
  </si>
  <si>
    <t>Vlastiti prihodi korisnika</t>
  </si>
  <si>
    <t>Izvor  4. PRIHODI ZA POSEBNE NAMJENE</t>
  </si>
  <si>
    <t>4.2.</t>
  </si>
  <si>
    <t>Prihodi od boravišne pristojbe</t>
  </si>
  <si>
    <t>4.4.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</si>
  <si>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</si>
  <si>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</si>
  <si>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</si>
  <si>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</si>
  <si>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</si>
  <si>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</si>
  <si>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</si>
  <si>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</si>
  <si>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</si>
  <si>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</si>
  <si>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</si>
  <si>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</si>
  <si>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</si>
  <si>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</si>
  <si>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</si>
  <si>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</si>
  <si>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</si>
  <si>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</si>
  <si>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</si>
  <si>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</si>
  <si>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</si>
  <si>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</si>
  <si>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</si>
  <si>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</si>
  <si>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</si>
  <si>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</si>
  <si>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</si>
  <si>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</si>
  <si>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</si>
  <si>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</si>
  <si>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</si>
  <si>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</si>
  <si>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</si>
  <si>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</si>
  <si>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nefinancijske imovine</t>
  </si>
  <si>
    <t>7.2.</t>
  </si>
  <si>
    <t>Prihodi od zamjene nefinancijske imovine</t>
  </si>
  <si>
    <t>7.4.</t>
  </si>
  <si>
    <t>Prihodi od prodaje nefinancijske imovine za korisnike</t>
  </si>
  <si>
    <t>7.5.</t>
  </si>
  <si>
    <t>Prihodi naknade s naslova osiguranja za korisnike</t>
  </si>
  <si>
    <t xml:space="preserve"> SVEUKUPNO RASHODI</t>
  </si>
  <si>
    <t xml:space="preserve">NAMJENSKI PRIMICI </t>
  </si>
  <si>
    <t xml:space="preserve">Primici od zaduživanja </t>
  </si>
  <si>
    <t xml:space="preserve"> SVEUKUPNO VIŠAK/MANJAK</t>
  </si>
  <si>
    <t>Prihodi</t>
  </si>
  <si>
    <t>Tablica 12. POSEBNI DIO PRORAČUNA PREMA ORGANIZACIJSKOJ KLASIFIKACIJI</t>
  </si>
  <si>
    <t>Tablica 13. POSEBNI DIO PRORAČUNA PREMA PROGRAMSKOJ KLASIFIKACIJI</t>
  </si>
  <si>
    <t>Tablica 14. PRIMLJENI KREDITI I ZAJMOVI I NJIHOVE OTPLATE</t>
  </si>
  <si>
    <t>Tablica 15. DOSPJELE KAMATE NA KREDITE I ZAJMOVE</t>
  </si>
  <si>
    <t>Tablica 16. OTPLATNI PLANOVI KREDITA</t>
  </si>
  <si>
    <t>Tablica 17. IZVJEŠTAJ O KORIŠTENJU PRORAČUNSKE ZALIHE</t>
  </si>
  <si>
    <t xml:space="preserve">                                                                          Članak 6.</t>
  </si>
  <si>
    <t>Članak 7.</t>
  </si>
  <si>
    <t xml:space="preserve">                                   Članak 8.</t>
  </si>
  <si>
    <t xml:space="preserve">                                     Članak 9.</t>
  </si>
  <si>
    <t xml:space="preserve">          Članak 10.</t>
  </si>
  <si>
    <t>Pomoći iz općinskog proračuna proračuna</t>
  </si>
  <si>
    <t xml:space="preserve">Prihodi od prodaje nefinancijske imovine proračuna </t>
  </si>
  <si>
    <t>Prihodi od prodaje nefinancijske imovine proračuna</t>
  </si>
  <si>
    <t>Prihodi od zamjene nefinancijske imovine proračuna</t>
  </si>
  <si>
    <t xml:space="preserve">       I.  OPĆI DIO</t>
  </si>
  <si>
    <t xml:space="preserve">                  GRADA  POREČA - PARENZO  ZA  2018. GODINU</t>
  </si>
  <si>
    <t>Proračun Grada Poreča-Parenzo za 2018. godinu ("Služeni glasnik Grada Poreča-Parenzo" broj 18/17,</t>
  </si>
  <si>
    <t>8/18 i 18/18) ostvaren je kako slijedi:</t>
  </si>
  <si>
    <t>ZA 2018.</t>
  </si>
  <si>
    <t>I - XII 2018.</t>
  </si>
  <si>
    <t xml:space="preserve">Poslovni rezultat izvršenja Proračuna Grada Poreča za 2018. godinu čini:  </t>
  </si>
  <si>
    <t xml:space="preserve"> - Ostvarenje prihoda poslovanja iznosi 159.333.555,84 kn, dok ukupni rashodi poslovanja iznose</t>
  </si>
  <si>
    <t>136.407.348,55 kn, što rezultira viškom prihoda poslovanja u iznosu od 22.926.207,29 kn.</t>
  </si>
  <si>
    <t xml:space="preserve"> - Ostvarenje prihoda od prodaje nefinancijske imovine iznosi 43.220.002,05 kn, dok rashodi za </t>
  </si>
  <si>
    <t>nabavu nefinancijske imovine iznose 92.087.228,80 kn, što rezultira manjkom prihoda od prodaje</t>
  </si>
  <si>
    <t>nefinancijske imovine u iznosu od 48.867.226,75 kn.</t>
  </si>
  <si>
    <t xml:space="preserve"> - Ostvarenje primitaka od financijske imovine iznosi 46.087.511,67 kn, a izdaci za financijsku imovinu</t>
  </si>
  <si>
    <t xml:space="preserve">i otplate zajmova iznose 2.539.911,98 kn, što rezultira viškom primitaka od financijske imovine </t>
  </si>
  <si>
    <t>u iznosu od 43.547.599,69 kn.</t>
  </si>
  <si>
    <t xml:space="preserve"> - Višak prihoda i primitaka nad rashodima i izdacima za 2018. godinu iznosi 17.606.580,23 kn.</t>
  </si>
  <si>
    <t xml:space="preserve"> - Višak prihoda i primitaka nad rashodima i izdacima u iznosu od 17.606.580,23 kn za 2018. </t>
  </si>
  <si>
    <t>godinu i preneseni višak prihoda i primitaka iz prethodnih godina u iznosu od 3.027.287,41 kn,</t>
  </si>
  <si>
    <t xml:space="preserve">čini ukupno višak prihoda i primitaka u iznosu od 20.633.867,64 kn, a prenaša se u sljedeće  </t>
  </si>
  <si>
    <t>razdoblje, odnosno u 2019. godinu.</t>
  </si>
  <si>
    <t>Viškovi i manjkovi prihoda poslovanja za 2018. godinu rasporedit će se posebnom Odlukom o</t>
  </si>
  <si>
    <t>raspodjeli rezultata za 2018. godinu.</t>
  </si>
  <si>
    <t>za 2018. godinu</t>
  </si>
  <si>
    <t>Opći prihodi i primici – višak za neplaćene račune OŠ Poreč i Finida</t>
  </si>
  <si>
    <t>Spomenička renta</t>
  </si>
  <si>
    <t>Ostali prihodi za posebne namjene grada</t>
  </si>
  <si>
    <t>Pomoći za decentralizirane funkcije vatrogastva</t>
  </si>
  <si>
    <t>Pomoći iz državnog proračuna za uređenje plaža</t>
  </si>
  <si>
    <t>Pomoći iz državnog proračuna za izobrazbu gospodarenja otpadom</t>
  </si>
  <si>
    <t>Pomoć temeljem prijenosa EU sredstava za nerazvrstanu cestu</t>
  </si>
  <si>
    <t>Pomoć temeljem prijenosa EU sredstava za projekt KUP 54+</t>
  </si>
  <si>
    <t>Pomoći od institucija i tijela EU za projekt HOME, LIFE +</t>
  </si>
  <si>
    <t>Pomoći od institucija i tijela EU za projekt SUTRA</t>
  </si>
  <si>
    <t>Pomoći od institucija i tijela EU za projekt USEFALL</t>
  </si>
  <si>
    <t>27.003.04</t>
  </si>
  <si>
    <t>Pomoći od institucija i tijela EU za projekt SPACE</t>
  </si>
  <si>
    <t xml:space="preserve">2. VIŠAK PRIHODA OD NEFINANCIJSKE IMOVINE (B3-B4)                                                         </t>
  </si>
  <si>
    <t xml:space="preserve">3. MANJAK PRIHODA OD FINANCIJSKE IMOVINE (C3-C4)                                                         </t>
  </si>
  <si>
    <t>OSNOVNA ŠKOLA POREČ – manjak za neplaćene račune iz izvora grada</t>
  </si>
  <si>
    <t>OSNOVNA ŠKOLA POREČ – pomoć iz državnog proračuna za mentorstvo i licence</t>
  </si>
  <si>
    <t>OSNOVNA ŠKOLA POREČ – pomoć iz županijskog proračuna za zavičajnu nastavu</t>
  </si>
  <si>
    <t>2.808.60</t>
  </si>
  <si>
    <t>OSNOVNA ŠKOLA BERNARDO PARENTIN – pomoć iz državnog proračuna za nabavu opreme</t>
  </si>
  <si>
    <t>OSNOVNA ŠKOLA BERNARDO PARENTIN – pomoć iz županijskog proračuna za zavičajnu nastavu</t>
  </si>
  <si>
    <t>UMJETNIČKA ŠKOLA – pomoć iz državnog proračuna za mentorstvo</t>
  </si>
  <si>
    <t>OSNOVNA ŠKOLA FINIDA – manjak za neplaćene račune iz izvora grada</t>
  </si>
  <si>
    <t xml:space="preserve">OSNOVNA ŠKOLA FINIDA – prihodi za posebne namjene (marende učenika) </t>
  </si>
  <si>
    <t>OSNOVNA ŠKOLA FINIDA – pomoć iz županijskog proračuna za zavičajnu nastavu</t>
  </si>
  <si>
    <t>OSNOVNA ŠKOLA FINIDA – donacija za nabavu opreme</t>
  </si>
  <si>
    <t>Ukupno OŠ Finida</t>
  </si>
  <si>
    <t>PUČKO OTVORENO UČILIŠTE  – vlastiti prihodi za monografiju zbora</t>
  </si>
  <si>
    <t>PUČKO OTVORENO UČILIŠTE  – prihodi TZ za monografiju zbora</t>
  </si>
  <si>
    <t>PUČKO OTVORENO UČILIŠTE  – pomoć iz županijskog proračuna za Porečdox</t>
  </si>
  <si>
    <t>PUČKO OTVORENO UČILIŠTE  – pomoć od institucija i tijela EU za projekt ARHEO S. – INTERREG IT-HR</t>
  </si>
  <si>
    <t>PUČKO OTVORENO UČILIŠTE  – naknade sa naslova osiguranja za štetu oštećene skulpture</t>
  </si>
  <si>
    <t>Ukupno POU</t>
  </si>
  <si>
    <t>ZMP – pomoći od međunarodnih organizacija za istraživanja na Lorunu i knjigu De Vergotini</t>
  </si>
  <si>
    <t>ZMP – donacija za knjigu De Vergotini</t>
  </si>
  <si>
    <t>CENTAR ZA PRUŽANJE USLUGA U ZAJEDNICI ZDRAVI GRAD – prihodi za posebne namjene za nabavu opreme i uređivanje web stranica</t>
  </si>
  <si>
    <t xml:space="preserve">1 .MANJAK PRIHODA POSLOVANJA  (A3 - A4)                                                   </t>
  </si>
  <si>
    <t xml:space="preserve">3.2. MANJAK PRIHODA I PRIMITAKA ZA PRIJENOS U  SLIJEDEĆE RAZDOBLJE    </t>
  </si>
  <si>
    <t>Prihodi poslovanja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</si>
  <si>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</si>
  <si>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</si>
  <si>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</si>
  <si>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</si>
  <si>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</si>
  <si>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</si>
  <si>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6116</t>
  </si>
  <si>
    <t>Porez i prirez na dohodak utvrđen u postupku nadzora za prethodne godine</t>
  </si>
  <si>
    <t>Povrat poreza i prireza na dohodak po godišnjoj prijavi</t>
  </si>
  <si>
    <t>6321</t>
  </si>
  <si>
    <t xml:space="preserve">Tekuće pomoći od međunarodnih organizacija                                                          </t>
  </si>
  <si>
    <t>6382</t>
  </si>
  <si>
    <t>Kapitalne pomoći temeljem prijenosa EU sredstava</t>
  </si>
  <si>
    <t>Rashodi poslovanja</t>
  </si>
  <si>
    <t>3813</t>
  </si>
  <si>
    <t>Tekuće donacije iz EU sredstava</t>
  </si>
  <si>
    <t>Rashodi za nabavu nefinancijske imovine</t>
  </si>
  <si>
    <t>Izdaci za financijsku imovinu i otplate zajmova</t>
  </si>
  <si>
    <t>Pomoći temeljem prijenosa EU sredstava proračunu</t>
  </si>
  <si>
    <t>Donacije za korisnike</t>
  </si>
  <si>
    <t xml:space="preserve">Otplata glavnice za primljeni kredit od Privredne banke d.d. Zagreb u iznosu od 21.333.333,33 kn, po ugovoru broj 5010633153 od 14.06.2017. godine za izgradnju i opremanje Osnovne škole Žbandaj i Osnovne škole i sportske dvorane Finida u Poreču. </t>
  </si>
  <si>
    <t xml:space="preserve">Udruženje obrtnika Poreč i Grad Poreč-Parenzo sklopili su dana 12.10.2018. godine Ugovor o prodaji i prijenosu poslovnih udjela u društvu Dom Obrtnika d.o.o. sa cijenom poslovnog udjela u iznosu od 3.657.416,11 kn koji će se platiti u 5 godina. Prvi obrok plaćen je u 2018. godini, tako da je stanje obveza za platiti u narednim godinama u iznosu od 3.157.566,98 kn.    </t>
  </si>
  <si>
    <t xml:space="preserve">Primljeni krediti od kreditnih institucija u javnom sektoru - primljen kredit od Hrvatske banka za obnovu i razvitak u iznosu od 56.666.666,67 kn, po ugovoru brok KO-8/17 od 26.06.2017. godine za izgradnju i opremanje Osnovne škole Žbandaj i Osnovne škole i sportske dvorane Finida u Poreču.  U 2018. godini kredit je iskorišten u cijelosti.                                         </t>
  </si>
  <si>
    <t>031</t>
  </si>
  <si>
    <t>Usluge protupožarne zaštite</t>
  </si>
  <si>
    <t>Rashodi za javni red i sigurnost koji nisu drugdje svrstani</t>
  </si>
  <si>
    <t>Usluge policije</t>
  </si>
  <si>
    <t>048</t>
  </si>
  <si>
    <t>Istraživanje i razvoj: Ekonomski poslovi</t>
  </si>
  <si>
    <t>075</t>
  </si>
  <si>
    <t>Istraživanje i razvoj zdravstva</t>
  </si>
  <si>
    <t xml:space="preserve">Izvršenje rashoda i izdataka  u iznosu od 231.034.489,33 kn utvrđuju se po nositeljima, korisnicima, posebnim namjenama i izvorima financiranja </t>
  </si>
  <si>
    <t>UKUPNO RASHODI I IZDATCI</t>
  </si>
  <si>
    <t>252.515.561,00</t>
  </si>
  <si>
    <t>231.034.489,33</t>
  </si>
  <si>
    <t>Razdjel</t>
  </si>
  <si>
    <t>001</t>
  </si>
  <si>
    <t>UPRAVNI ODJEL ZA OPĆU UPRAVU I GOSPODARSTVO</t>
  </si>
  <si>
    <t>25.502.896,00</t>
  </si>
  <si>
    <t>23.610.877,83</t>
  </si>
  <si>
    <t>Glava</t>
  </si>
  <si>
    <t>00101</t>
  </si>
  <si>
    <t>18.592.896,00</t>
  </si>
  <si>
    <t>17.528.679,40</t>
  </si>
  <si>
    <t>00102</t>
  </si>
  <si>
    <t>VIJEĆA NACIONALNIH MANJINA</t>
  </si>
  <si>
    <t>158.000,00</t>
  </si>
  <si>
    <t>157.022,16</t>
  </si>
  <si>
    <t>00103</t>
  </si>
  <si>
    <t>VATROGASNE POSTROJBE</t>
  </si>
  <si>
    <t>6.752.000,00</t>
  </si>
  <si>
    <t>5.925.176,27</t>
  </si>
  <si>
    <t>002</t>
  </si>
  <si>
    <t>UPRAVNI ODJEL ZA FINANCIJE</t>
  </si>
  <si>
    <t>5.659.549,00</t>
  </si>
  <si>
    <t>5.322.723,39</t>
  </si>
  <si>
    <t>00201</t>
  </si>
  <si>
    <t>003</t>
  </si>
  <si>
    <t>UPRAVNI ODJEL ZA DRUŠTVENE DJELATNOSTI</t>
  </si>
  <si>
    <t>88.336.703,00</t>
  </si>
  <si>
    <t>81.249.530,63</t>
  </si>
  <si>
    <t>00301</t>
  </si>
  <si>
    <t>46.391.871,00</t>
  </si>
  <si>
    <t>41.953.886,34</t>
  </si>
  <si>
    <t>00302</t>
  </si>
  <si>
    <t>VRTIĆI</t>
  </si>
  <si>
    <t>18.328.219,00</t>
  </si>
  <si>
    <t>17.501.178,74</t>
  </si>
  <si>
    <t>00303</t>
  </si>
  <si>
    <t>OSNOVNE ŠKOLE</t>
  </si>
  <si>
    <t>10.916.968,00</t>
  </si>
  <si>
    <t>10.071.693,57</t>
  </si>
  <si>
    <t>00304</t>
  </si>
  <si>
    <t>UČILIŠTA</t>
  </si>
  <si>
    <t>6.271.097,00</t>
  </si>
  <si>
    <t>5.728.323,69</t>
  </si>
  <si>
    <t>00305</t>
  </si>
  <si>
    <t>KNJIŽNICE</t>
  </si>
  <si>
    <t>1.499.442,00</t>
  </si>
  <si>
    <t>1.436.524,57</t>
  </si>
  <si>
    <t>00306</t>
  </si>
  <si>
    <t>MUZEJI</t>
  </si>
  <si>
    <t>3.051.519,00</t>
  </si>
  <si>
    <t>2.751.218,87</t>
  </si>
  <si>
    <t>00307</t>
  </si>
  <si>
    <t>USTANOVE SOCIJALNE SKRBI</t>
  </si>
  <si>
    <t>1.877.587,00</t>
  </si>
  <si>
    <t>1.806.704,85</t>
  </si>
  <si>
    <t>004</t>
  </si>
  <si>
    <t>UPRAVNI ODJEL ZA UPRAVLJANJE GRADSKOM IMOVINOM</t>
  </si>
  <si>
    <t>60.050.094,00</t>
  </si>
  <si>
    <t>59.696.810,62</t>
  </si>
  <si>
    <t>00401</t>
  </si>
  <si>
    <t>005</t>
  </si>
  <si>
    <t>UPRAVNI ODJEL ZA KOMUNALNI SUSTAV</t>
  </si>
  <si>
    <t>68.258.669,00</t>
  </si>
  <si>
    <t>57.514.905,90</t>
  </si>
  <si>
    <t>00501</t>
  </si>
  <si>
    <t>006</t>
  </si>
  <si>
    <t>UPRAVNI ODJEL ZA PROSTORNO PLANIRANJE I ZAŠTITU OKOLIŠA</t>
  </si>
  <si>
    <t>3.432.650,00</t>
  </si>
  <si>
    <t>2.451.269,19</t>
  </si>
  <si>
    <t>00601</t>
  </si>
  <si>
    <t>007</t>
  </si>
  <si>
    <t>UPRAVNI ODJEL ZA PROSTORNO UREĐENJE I GRADNJU</t>
  </si>
  <si>
    <t>1.275.000,00</t>
  </si>
  <si>
    <t>1.188.371,77</t>
  </si>
  <si>
    <t>00701</t>
  </si>
  <si>
    <t>PLAN 
2018</t>
  </si>
  <si>
    <t xml:space="preserve">               III.  IZVJEŠTAJ O PROVEDBI PLANA  RAZVOJNIH  PROGRAMA  ZA  RAZDOBLJE 2018. - 2020. GODINE</t>
  </si>
  <si>
    <t>Izvještaj o provedbi plana razvojnih programa za razdoblje 2018. - 2020. godine, čini sastavni dio Godišnjeg izvještaja o izvršenju proračuna za 2018. godinu, te su iskazani rashodi po</t>
  </si>
  <si>
    <t>IV. Izvještaj o zaduživanju na domaćem i stranom tržištu na dan 31.12.2018. godine</t>
  </si>
  <si>
    <t>Otplata glavnice do 31.12.2018.</t>
  </si>
  <si>
    <t>Otplata kamata do 31.12.2018.</t>
  </si>
  <si>
    <t>V.   Izvješće o korištenju tekuće proračunske pričuve za razdoblje 01.01. do 31.12.2018. godine</t>
  </si>
  <si>
    <t>VI. Izvještaj o danim jamstvima za razdoblje 01.01.do 31.12.2018. godine</t>
  </si>
  <si>
    <t xml:space="preserve">  Stanje aktivnih jamstva  01.01.2018. godine</t>
  </si>
  <si>
    <t xml:space="preserve">  Stanje aktivnih jamstva 31.12.2018. godine</t>
  </si>
  <si>
    <t>Tablica u privitku daje pregled danih jamstva na dan 31.12.2018. godine</t>
  </si>
  <si>
    <t>Grad Poreč-Parenzo u izvještajnom razdoblju nema izdanih jamstva za zaduživanje.</t>
  </si>
  <si>
    <t xml:space="preserve">Ovaj  godišnji izvještaj o izvršenju Proračuna Grada Poreča - Parenzo za 2018. godinu stupa </t>
  </si>
  <si>
    <t>NAZIV PROGRAMA   /  KAPITALNOG PROJEKTA</t>
  </si>
  <si>
    <t>PROJEKCIJA 
2020</t>
  </si>
  <si>
    <t>POLAZNA VRIJEDNOST 2017.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</si>
  <si>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</si>
  <si>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</si>
  <si>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</si>
  <si>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</si>
  <si>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</si>
  <si>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Studija prostora - koncepcija oblikovanja i uređenja područja</t>
  </si>
  <si>
    <t>PRIORITET   1.5.</t>
  </si>
  <si>
    <t>RESTRUKTURIRANJE I REPOZICINIRANJE TURISTIČKOG GOSPODARSTVA, TE POTICANJE I RAZVOJ NOVIH TURISTIČKIH PROIZVODA</t>
  </si>
  <si>
    <t>idejna rješenja pojedinih zona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</si>
  <si>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</si>
  <si>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</si>
  <si>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</si>
  <si>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</si>
  <si>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</si>
  <si>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</si>
  <si>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</si>
  <si>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</si>
  <si>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</si>
  <si>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</si>
  <si>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</si>
  <si>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</si>
  <si>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4.000 m2</t>
  </si>
  <si>
    <t>2.400 m2</t>
  </si>
  <si>
    <t>duljina sustava odvodnje</t>
  </si>
  <si>
    <t>CILJ    4.</t>
  </si>
  <si>
    <t>VISOKA KVALITETA ŽIVOTA</t>
  </si>
  <si>
    <t>PRIORITET   4.2.</t>
  </si>
  <si>
    <t>POVEĆANJE KVALITETE KULTURNE PONUDE</t>
  </si>
  <si>
    <t xml:space="preserve">K100014 Rekonstrukcija kulturnog doma u Novoj Vasi </t>
  </si>
  <si>
    <t>uređenje kultirnog doma za potrebe MO</t>
  </si>
  <si>
    <t>kulturna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</si>
  <si>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</si>
  <si>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</si>
  <si>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</si>
  <si>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</si>
  <si>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pojedinim programima i kapitalnim projektima koji su realizirani u Proračunu za 2018. godinu.</t>
  </si>
  <si>
    <t>Izvršenje plana od 01.01. do 31.12.2018.</t>
  </si>
  <si>
    <t>Ukupno račun 37212 i 37219</t>
  </si>
  <si>
    <t>402-01/18-01/80</t>
  </si>
  <si>
    <t>ČURKO BRANKA, Poreč, Musalež 14  OIB 36073984968</t>
  </si>
  <si>
    <t>Naknada za boravak uz teško bolesno dijete koje će biti operirano u Italiji, Massa</t>
  </si>
  <si>
    <t>27.04.2018.</t>
  </si>
  <si>
    <t>402-01/18-01/91</t>
  </si>
  <si>
    <t xml:space="preserve">ZGRABLJIĆ IGOR, Zagreb, Bulvanova 20 </t>
  </si>
  <si>
    <t>Sufinanciranje troškova boravka u SAD-u radi sudjelovanja u jednogodišnjem programu Mid-career Master of Public Administration/Edward S.Mason programa na sveučilištu Harvard</t>
  </si>
  <si>
    <t>08.05.2018.</t>
  </si>
  <si>
    <t>Ostale naknade iz proračuna u novcu</t>
  </si>
  <si>
    <t>Ukupno račun 37219</t>
  </si>
  <si>
    <t>402-01/18-01/42</t>
  </si>
  <si>
    <t>MATIĆ ERVIN, Poreč, Mihatovići 25</t>
  </si>
  <si>
    <t>Sufinanciranje troškova sudjelovanja na 48h International exhibition of inventions Geneva u Ženavi od 11. do 15. travnja 2018. godine</t>
  </si>
  <si>
    <t>23.02.2018.</t>
  </si>
  <si>
    <t>402-01/18-01/23</t>
  </si>
  <si>
    <t>CENTAR ZA INKLUZIJU I PODRŠKU U ZAJEDNICI, Pula, Ujevićva 1, OIB 06445649906</t>
  </si>
  <si>
    <t xml:space="preserve">Sufinanciranje troškova kupnje kuhinjskih elemenata (sudopera, stola i ormara) i zamjenu ulaznih drvenih vrata PVC vratima za prostor u kojem se pruža usluga poludnevnog boravka u Poreču </t>
  </si>
  <si>
    <t>29.01.2018.</t>
  </si>
  <si>
    <t>402-01/18-01/72</t>
  </si>
  <si>
    <t>PLESNA UDRUGA ROSSO LATINO, Pula, Put za kanalić 26, OIB 81878110506</t>
  </si>
  <si>
    <t>Sufinanciranje organizacije 2. Love Sensual festivala koji se održava od 27. - 30.04.2018. godine</t>
  </si>
  <si>
    <t>12.04.2018.</t>
  </si>
  <si>
    <t>Tekuće donacije sportskim društvima</t>
  </si>
  <si>
    <t>Ukupno račun 381150</t>
  </si>
  <si>
    <t>402-01/18-01/7</t>
  </si>
  <si>
    <t>BOĆARSKI KLUB "GLADIJATOR" , Pula, Rimske centurijacije 1, OIB 07385853083</t>
  </si>
  <si>
    <t>Sufinanciranje troškova najma dvorane koju koristi Boćarski klub "Gladijator"</t>
  </si>
  <si>
    <t>08.01.2018.</t>
  </si>
  <si>
    <t>602-03/18-01/1</t>
  </si>
  <si>
    <t>15.01.2018.</t>
  </si>
  <si>
    <t>Sufinanciranje dijela troškova fizikalno-kemijske analize i organoleptičke ocjene uzoraka vina za 25. Izložbu vina Gračišća</t>
  </si>
  <si>
    <t>22.03.2018.</t>
  </si>
  <si>
    <t>612-01/18-01/06</t>
  </si>
  <si>
    <t>SAVEZ UDRUGA ANTIFAŠISTA ISTARSKE ŽUPANIJE, Pula, Garbijelle Emo 1, OIB 79161802188</t>
  </si>
  <si>
    <t>Sufinanciranje tiskanja drugog izdanja knjige "Moji zatvori" Vjekoslava Ladavca</t>
  </si>
  <si>
    <t>402-01/18-01/66</t>
  </si>
  <si>
    <t>INSTITUT ZA POLJOPRIVREDU I TURIZAM, POREČ, K. Huguesa 8, OIB 03850982961</t>
  </si>
  <si>
    <t>Sufinanciranje aktivnosti vezane uz širenje informacija i pripreme za ljetnu sezonu u kojoj se predviđa niz programa usmjerenih ka educiranju i informiranju građana, djece i posjetiteljia Poreča o invanzivnim vrstama</t>
  </si>
  <si>
    <t>11.04.2018.</t>
  </si>
  <si>
    <t>RAZDJEL 001 UPRAVNI ODJEL ZA OPĆU UPRAVU I GOSPODARSTVO</t>
  </si>
  <si>
    <t>GLAVA 00101 UPRAVNI ODJEL ZA OPĆU UPRAVU I GOSPODARSTVO</t>
  </si>
  <si>
    <t>Izvor 1.4.  Opći prihodi i primici</t>
  </si>
  <si>
    <t>13.004.131,00</t>
  </si>
  <si>
    <t>12.077.642,39</t>
  </si>
  <si>
    <t>Izvor 4.1.  Prihodi od spomeničke rente</t>
  </si>
  <si>
    <t>17.000,00</t>
  </si>
  <si>
    <t>Izvor 4.2.  Prihodi od boravišne pristojbe</t>
  </si>
  <si>
    <t>2.200.000,00</t>
  </si>
  <si>
    <t>2.205.356,80</t>
  </si>
  <si>
    <t>Izvor 4.6.  Ostali prihodi za posebne namjene</t>
  </si>
  <si>
    <t>2.367.800,00</t>
  </si>
  <si>
    <t>2.255.640,48</t>
  </si>
  <si>
    <t>Izvor 5.6.  Pomoći od institucija i tijela EU proračunu</t>
  </si>
  <si>
    <t>97.667,00</t>
  </si>
  <si>
    <t>57.843,42</t>
  </si>
  <si>
    <t>Izvor 5.7.  Pomoći od izvanproračunskih korisnika</t>
  </si>
  <si>
    <t>89.198,00</t>
  </si>
  <si>
    <t>Izvor 6.2.  Donacije za proračun</t>
  </si>
  <si>
    <t>810.800,00</t>
  </si>
  <si>
    <t>819.698,31</t>
  </si>
  <si>
    <t>Izvor 7.1. Prihodi od prodaje nefinancijske imovine</t>
  </si>
  <si>
    <t>6.300,00</t>
  </si>
  <si>
    <t>1001</t>
  </si>
  <si>
    <t>Program: JAVNA UPRAVA I ADMINISTRACIJA</t>
  </si>
  <si>
    <t>9.019.998,00</t>
  </si>
  <si>
    <t>8.482.208,63</t>
  </si>
  <si>
    <t>0131</t>
  </si>
  <si>
    <t>A100001</t>
  </si>
  <si>
    <t>Aktivnost: Administrativno, tehničko i stručno osoblje</t>
  </si>
  <si>
    <t>4.051.700,00</t>
  </si>
  <si>
    <t>3.934.563,60</t>
  </si>
  <si>
    <t>2.860.000,00</t>
  </si>
  <si>
    <t>2.828.008,01</t>
  </si>
  <si>
    <t>156.000,00</t>
  </si>
  <si>
    <t>144.335,24</t>
  </si>
  <si>
    <t>493.000,00</t>
  </si>
  <si>
    <t>486.406,39</t>
  </si>
  <si>
    <t>438.331,49</t>
  </si>
  <si>
    <t>48.074,90</t>
  </si>
  <si>
    <t>210.000,00</t>
  </si>
  <si>
    <t>197.480,40</t>
  </si>
  <si>
    <t>88.405,90</t>
  </si>
  <si>
    <t>71.908,80</t>
  </si>
  <si>
    <t>29.712,50</t>
  </si>
  <si>
    <t>7.453,20</t>
  </si>
  <si>
    <t>65.000,00</t>
  </si>
  <si>
    <t>63.028,30</t>
  </si>
  <si>
    <t>61.336,30</t>
  </si>
  <si>
    <t>1.692,00</t>
  </si>
  <si>
    <t>259.000,00</t>
  </si>
  <si>
    <t>206.614,01</t>
  </si>
  <si>
    <t>47.314,34</t>
  </si>
  <si>
    <t>21.275,00</t>
  </si>
  <si>
    <t>136.037,17</t>
  </si>
  <si>
    <t>1.987,50</t>
  </si>
  <si>
    <t>8.700,00</t>
  </si>
  <si>
    <t>8.691,25</t>
  </si>
  <si>
    <t>3.821,25</t>
  </si>
  <si>
    <t>4.870,00</t>
  </si>
  <si>
    <t>0160</t>
  </si>
  <si>
    <t>A100003</t>
  </si>
  <si>
    <t>Aktivnost: Osnovna djelatnost vezana za protokol</t>
  </si>
  <si>
    <t>1.028.000,00</t>
  </si>
  <si>
    <t>960.379,21</t>
  </si>
  <si>
    <t>14.000,00</t>
  </si>
  <si>
    <t>5.115,50</t>
  </si>
  <si>
    <t>961.500,00</t>
  </si>
  <si>
    <t>915.797,22</t>
  </si>
  <si>
    <t>35.595,00</t>
  </si>
  <si>
    <t>619.572,92</t>
  </si>
  <si>
    <t>92.712,40</t>
  </si>
  <si>
    <t>167.916,90</t>
  </si>
  <si>
    <t>20.000,00</t>
  </si>
  <si>
    <t>15.066,67</t>
  </si>
  <si>
    <t>32.500,00</t>
  </si>
  <si>
    <t>24.399,82</t>
  </si>
  <si>
    <t>6.720,00</t>
  </si>
  <si>
    <t>17.679,82</t>
  </si>
  <si>
    <t>A100004</t>
  </si>
  <si>
    <t>Aktivnost: Prijemi i uzvratni susreti</t>
  </si>
  <si>
    <t>350.000,00</t>
  </si>
  <si>
    <t>239.924,12</t>
  </si>
  <si>
    <t>116.082,65</t>
  </si>
  <si>
    <t>123.841,47</t>
  </si>
  <si>
    <t>A100005</t>
  </si>
  <si>
    <t>Aktivnost: Tekuća zaliha proračuna</t>
  </si>
  <si>
    <t>200.000,00</t>
  </si>
  <si>
    <t>199.752,30</t>
  </si>
  <si>
    <t>75.000,00</t>
  </si>
  <si>
    <t>62.553,70</t>
  </si>
  <si>
    <t>47.977,00</t>
  </si>
  <si>
    <t>14.576,70</t>
  </si>
  <si>
    <t>125.000,00</t>
  </si>
  <si>
    <t>137.198,60</t>
  </si>
  <si>
    <t>A100006</t>
  </si>
  <si>
    <t>Aktivnost: Suradnja s gradovima i općinama u RH i međunarodna suradnja</t>
  </si>
  <si>
    <t>147.393,00</t>
  </si>
  <si>
    <t>2.000,00</t>
  </si>
  <si>
    <t>0,00</t>
  </si>
  <si>
    <t>45.000,00</t>
  </si>
  <si>
    <t>37.706,25</t>
  </si>
  <si>
    <t>29.250,00</t>
  </si>
  <si>
    <t>750,00</t>
  </si>
  <si>
    <t>7.706,25</t>
  </si>
  <si>
    <t>25.000,00</t>
  </si>
  <si>
    <t>16.067,02</t>
  </si>
  <si>
    <t>128.000,00</t>
  </si>
  <si>
    <t>93.619,73</t>
  </si>
  <si>
    <t>82.981,70</t>
  </si>
  <si>
    <t>10.638,03</t>
  </si>
  <si>
    <t>0133</t>
  </si>
  <si>
    <t>A100007</t>
  </si>
  <si>
    <t>Aktivnost: Održavanje zgrada i opreme za redovno korištenje</t>
  </si>
  <si>
    <t>2.040.000,00</t>
  </si>
  <si>
    <t>1.880.090,59</t>
  </si>
  <si>
    <t>415.000,00</t>
  </si>
  <si>
    <t>404.322,37</t>
  </si>
  <si>
    <t>20.152,18</t>
  </si>
  <si>
    <t>344.503,48</t>
  </si>
  <si>
    <t>8.013,91</t>
  </si>
  <si>
    <t>31.652,80</t>
  </si>
  <si>
    <t>1.272.000,00</t>
  </si>
  <si>
    <t>1.123.819,16</t>
  </si>
  <si>
    <t>445.297,85</t>
  </si>
  <si>
    <t>122.938,35</t>
  </si>
  <si>
    <t>31.554,37</t>
  </si>
  <si>
    <t>50.269,35</t>
  </si>
  <si>
    <t>1.000,00</t>
  </si>
  <si>
    <t>447.483,61</t>
  </si>
  <si>
    <t>25.275,63</t>
  </si>
  <si>
    <t>353.000,00</t>
  </si>
  <si>
    <t>351.949,06</t>
  </si>
  <si>
    <t>349.544,06</t>
  </si>
  <si>
    <t>1.555,00</t>
  </si>
  <si>
    <t>850,00</t>
  </si>
  <si>
    <t>A100008</t>
  </si>
  <si>
    <t>Aktivnost: Održavanje prostorija mjesnih odbora</t>
  </si>
  <si>
    <t>155.000,00</t>
  </si>
  <si>
    <t>132.419,13</t>
  </si>
  <si>
    <t>120.000,00</t>
  </si>
  <si>
    <t>107.632,18</t>
  </si>
  <si>
    <t>35.000,00</t>
  </si>
  <si>
    <t>24.786,95</t>
  </si>
  <si>
    <t>11.267,20</t>
  </si>
  <si>
    <t>13.519,75</t>
  </si>
  <si>
    <t>0150</t>
  </si>
  <si>
    <t>K100002</t>
  </si>
  <si>
    <t>Kapitalni projekt: Nabava opreme za gradsku upravu</t>
  </si>
  <si>
    <t>770.298,00</t>
  </si>
  <si>
    <t>775.409,18</t>
  </si>
  <si>
    <t>220.000,00</t>
  </si>
  <si>
    <t>212.702,50</t>
  </si>
  <si>
    <t>161.000,00</t>
  </si>
  <si>
    <t>168.850,08</t>
  </si>
  <si>
    <t>167.618,61</t>
  </si>
  <si>
    <t>1.231,47</t>
  </si>
  <si>
    <t>379.298,00</t>
  </si>
  <si>
    <t>379.134,10</t>
  </si>
  <si>
    <t>10.000,00</t>
  </si>
  <si>
    <t>14.722,50</t>
  </si>
  <si>
    <t>K100004</t>
  </si>
  <si>
    <t>Kapitalni projekt: Adaptacija i sanacija zgrade i opreme</t>
  </si>
  <si>
    <t>189.837,50</t>
  </si>
  <si>
    <t>T100006</t>
  </si>
  <si>
    <t>Tekući projekt: Realizacija promotivnog filma o Poreču</t>
  </si>
  <si>
    <t>22.440,00</t>
  </si>
  <si>
    <t>1002</t>
  </si>
  <si>
    <t>Program: DONOŠENJE AKATA I MJERA IZ DJELOKRUGA PREDSTAVNIČKIH I IZVRŠNIH TIJELA</t>
  </si>
  <si>
    <t>300.000,00</t>
  </si>
  <si>
    <t>313.945,26</t>
  </si>
  <si>
    <t>0111</t>
  </si>
  <si>
    <t>Aktivnost: Predstavnička i izvršna tijela</t>
  </si>
  <si>
    <t>1023</t>
  </si>
  <si>
    <t>Program: ZAŠTITA PRAVA NACIONALNIH MANJINA</t>
  </si>
  <si>
    <t>8.000,00</t>
  </si>
  <si>
    <t>Aktivnost: Redovna djelatnost manjinskih vijeća</t>
  </si>
  <si>
    <t>1024</t>
  </si>
  <si>
    <t>Program: ORGANIZIRANJE I PROVOĐENJE ZAŠTITE I SPAŠAVANJA</t>
  </si>
  <si>
    <t>1.014.200,00</t>
  </si>
  <si>
    <t>1.039.041,56</t>
  </si>
  <si>
    <t>0320</t>
  </si>
  <si>
    <t>Aktivnost: Osnovna djelatnost Područne vatrogasne zajednice</t>
  </si>
  <si>
    <t>720.000,00</t>
  </si>
  <si>
    <t>744.900,77</t>
  </si>
  <si>
    <t>0310</t>
  </si>
  <si>
    <t>Aktivnost: Financiranje troškova stanovanja policijskih službenika</t>
  </si>
  <si>
    <t>108.800,00</t>
  </si>
  <si>
    <t>T100001</t>
  </si>
  <si>
    <t>Tekući projekt: Izrada i održavanje protupožarnih prosjeka</t>
  </si>
  <si>
    <t>30.000,00</t>
  </si>
  <si>
    <t>T100002</t>
  </si>
  <si>
    <t>Tekući projekt: Civilna zaštita iz nadležnosti lokalne samouprave</t>
  </si>
  <si>
    <t>125.400,00</t>
  </si>
  <si>
    <t>125.340,79</t>
  </si>
  <si>
    <t>0360</t>
  </si>
  <si>
    <t>T100003</t>
  </si>
  <si>
    <t>Tekući projekt: Civilna zaštita HGSS stanica Pula</t>
  </si>
  <si>
    <t>1025</t>
  </si>
  <si>
    <t>Program: RAZVOJ CIVILNOG DRUŠTVA</t>
  </si>
  <si>
    <t>7.034.030,00</t>
  </si>
  <si>
    <t>6.597.495,01</t>
  </si>
  <si>
    <t>Aktivnost: Osnovne funkcije političkih stranaka</t>
  </si>
  <si>
    <t>324.000,00</t>
  </si>
  <si>
    <t>303.517,20</t>
  </si>
  <si>
    <t>Aktivnost: Dan Grada Poreča</t>
  </si>
  <si>
    <t>119.000,00</t>
  </si>
  <si>
    <t>116.635,88</t>
  </si>
  <si>
    <t>34.000,00</t>
  </si>
  <si>
    <t>33.486,25</t>
  </si>
  <si>
    <t>4.000,00</t>
  </si>
  <si>
    <t>29.486,25</t>
  </si>
  <si>
    <t>5.000,00</t>
  </si>
  <si>
    <t>4.521,06</t>
  </si>
  <si>
    <t>80.000,00</t>
  </si>
  <si>
    <t>78.628,57</t>
  </si>
  <si>
    <t>56.541,30</t>
  </si>
  <si>
    <t>22.087,27</t>
  </si>
  <si>
    <t>Aktivnost: Proslava 1.Maja - praznika rada</t>
  </si>
  <si>
    <t>70.830,00</t>
  </si>
  <si>
    <t>68.793,44</t>
  </si>
  <si>
    <t>54.630,00</t>
  </si>
  <si>
    <t>52.879,97</t>
  </si>
  <si>
    <t>5.408,75</t>
  </si>
  <si>
    <t>1.848,00</t>
  </si>
  <si>
    <t>6.000,00</t>
  </si>
  <si>
    <t>38.498,22</t>
  </si>
  <si>
    <t>1.125,00</t>
  </si>
  <si>
    <t>16.200,00</t>
  </si>
  <si>
    <t>15.913,47</t>
  </si>
  <si>
    <t>2.109,38</t>
  </si>
  <si>
    <t>13.804,09</t>
  </si>
  <si>
    <t>Aktivnost: Dječji karneval</t>
  </si>
  <si>
    <t>9.464,09</t>
  </si>
  <si>
    <t>A100009</t>
  </si>
  <si>
    <t>Aktivnost: Proslava Sv.Maura</t>
  </si>
  <si>
    <t>163.000,00</t>
  </si>
  <si>
    <t>147.117,05</t>
  </si>
  <si>
    <t>109.500,00</t>
  </si>
  <si>
    <t>117.315,89</t>
  </si>
  <si>
    <t>45.932,38</t>
  </si>
  <si>
    <t>67.736,01</t>
  </si>
  <si>
    <t>3.647,50</t>
  </si>
  <si>
    <t>6.500,00</t>
  </si>
  <si>
    <t>5.442,00</t>
  </si>
  <si>
    <t>47.000,00</t>
  </si>
  <si>
    <t>24.359,16</t>
  </si>
  <si>
    <t>8.585,00</t>
  </si>
  <si>
    <t>2.636,71</t>
  </si>
  <si>
    <t>13.137,45</t>
  </si>
  <si>
    <t>A100010</t>
  </si>
  <si>
    <t>Aktivnost: Ostale gradske proslave i manifestacije</t>
  </si>
  <si>
    <t>6.002.000,00</t>
  </si>
  <si>
    <t>5.651.834,53</t>
  </si>
  <si>
    <t>2.572.000,00</t>
  </si>
  <si>
    <t>2.349.770,32</t>
  </si>
  <si>
    <t>26.945,94</t>
  </si>
  <si>
    <t>149.268,43</t>
  </si>
  <si>
    <t>92.711,50</t>
  </si>
  <si>
    <t>68.324,72</t>
  </si>
  <si>
    <t>828.367,89</t>
  </si>
  <si>
    <t>19.600,00</t>
  </si>
  <si>
    <t>807.536,99</t>
  </si>
  <si>
    <t>357.014,85</t>
  </si>
  <si>
    <t>160.000,00</t>
  </si>
  <si>
    <t>114.329,41</t>
  </si>
  <si>
    <t>2.520.000,00</t>
  </si>
  <si>
    <t>2.437.734,80</t>
  </si>
  <si>
    <t>143.342,73</t>
  </si>
  <si>
    <t>38.664,28</t>
  </si>
  <si>
    <t>2.255.727,79</t>
  </si>
  <si>
    <t>750.000,00</t>
  </si>
  <si>
    <t>A100011</t>
  </si>
  <si>
    <t>Aktivnost: Proslava Sv.Roka i maškare u Novaj Vasi</t>
  </si>
  <si>
    <t>115.000,00</t>
  </si>
  <si>
    <t>112.579,93</t>
  </si>
  <si>
    <t>81.500,00</t>
  </si>
  <si>
    <t>80.010,76</t>
  </si>
  <si>
    <t>13.593,75</t>
  </si>
  <si>
    <t>5.584,50</t>
  </si>
  <si>
    <t>18.437,50</t>
  </si>
  <si>
    <t>30.770,01</t>
  </si>
  <si>
    <t>11.625,00</t>
  </si>
  <si>
    <t>33.500,00</t>
  </si>
  <si>
    <t>32.569,17</t>
  </si>
  <si>
    <t>348,95</t>
  </si>
  <si>
    <t>32.220,22</t>
  </si>
  <si>
    <t>A100012</t>
  </si>
  <si>
    <t>Aktivnost: Proslava Sv.Ane u Červar Portu</t>
  </si>
  <si>
    <t>70.000,00</t>
  </si>
  <si>
    <t>69.763,05</t>
  </si>
  <si>
    <t>48.300,00</t>
  </si>
  <si>
    <t>48.063,05</t>
  </si>
  <si>
    <t>15.530,00</t>
  </si>
  <si>
    <t>31.333,05</t>
  </si>
  <si>
    <t>1.200,00</t>
  </si>
  <si>
    <t>21.700,00</t>
  </si>
  <si>
    <t>A100014</t>
  </si>
  <si>
    <t>Aktivnost: Proslava Sv.Marije male u Baderni</t>
  </si>
  <si>
    <t>76.200,00</t>
  </si>
  <si>
    <t>75.640,28</t>
  </si>
  <si>
    <t>59.700,00</t>
  </si>
  <si>
    <t>59.551,42</t>
  </si>
  <si>
    <t>11.165,00</t>
  </si>
  <si>
    <t>43.559,92</t>
  </si>
  <si>
    <t>4.826,50</t>
  </si>
  <si>
    <t>16.500,00</t>
  </si>
  <si>
    <t>16.088,86</t>
  </si>
  <si>
    <t>2.441,86</t>
  </si>
  <si>
    <t>13.647,00</t>
  </si>
  <si>
    <t>A100015</t>
  </si>
  <si>
    <t>Aktivnost: Proslave u MO Varvari</t>
  </si>
  <si>
    <t>8.497,14</t>
  </si>
  <si>
    <t>A100016</t>
  </si>
  <si>
    <t>Aktivnost: Proslave u MO Žbandaj</t>
  </si>
  <si>
    <t>19.238,13</t>
  </si>
  <si>
    <t>A100017</t>
  </si>
  <si>
    <t>Aktivnost: Proslave u MO Fuškulin</t>
  </si>
  <si>
    <t>9.000,00</t>
  </si>
  <si>
    <t>6.996,90</t>
  </si>
  <si>
    <t>A100018</t>
  </si>
  <si>
    <t>Aktivnost: Ostale proslave po mjesnim odborima</t>
  </si>
  <si>
    <t>7.417,39</t>
  </si>
  <si>
    <t>1026</t>
  </si>
  <si>
    <t>Program: JAČANJE GOSPODARSTVA</t>
  </si>
  <si>
    <t>879.600,00</t>
  </si>
  <si>
    <t>799.937,86</t>
  </si>
  <si>
    <t>0411</t>
  </si>
  <si>
    <t>Aktivnost: Subvencije kamata za poduzetničke zajmova</t>
  </si>
  <si>
    <t>3.320,48</t>
  </si>
  <si>
    <t>0490</t>
  </si>
  <si>
    <t>A100002</t>
  </si>
  <si>
    <t>Aktivnost: Informiranje i edukacija poduzetnika</t>
  </si>
  <si>
    <t>38.415,10</t>
  </si>
  <si>
    <t>1.500,00</t>
  </si>
  <si>
    <t>68.500,00</t>
  </si>
  <si>
    <t>27.600,10</t>
  </si>
  <si>
    <t>10.815,00</t>
  </si>
  <si>
    <t xml:space="preserve">Aktivnost: Poticanje razvoja poduzetništva </t>
  </si>
  <si>
    <t>100.000,00</t>
  </si>
  <si>
    <t>75.559,17</t>
  </si>
  <si>
    <t>Aktivnost: Održavanje Poduzetničkog inkubatora Žbandaj</t>
  </si>
  <si>
    <t>15.000,00</t>
  </si>
  <si>
    <t>Aktivnost: Promicanje poduzetništva</t>
  </si>
  <si>
    <t>118.600,00</t>
  </si>
  <si>
    <t>112.294,00</t>
  </si>
  <si>
    <t>64.600,00</t>
  </si>
  <si>
    <t>59.286,50</t>
  </si>
  <si>
    <t>17.575,00</t>
  </si>
  <si>
    <t>12.750,00</t>
  </si>
  <si>
    <t>28.961,50</t>
  </si>
  <si>
    <t>54.000,00</t>
  </si>
  <si>
    <t>53.007,50</t>
  </si>
  <si>
    <t>K100001</t>
  </si>
  <si>
    <t>Kapitalni projekt: Povećanje temeljnog kapitala TD Parentium d.o.o. Poreč</t>
  </si>
  <si>
    <t>400.000,00</t>
  </si>
  <si>
    <t>Tekući projekt: Članarina za LAG Središnja Istra i LAGUR Istarski švoj</t>
  </si>
  <si>
    <t>61.000,00</t>
  </si>
  <si>
    <t>60.603,40</t>
  </si>
  <si>
    <t>0620</t>
  </si>
  <si>
    <t>Tekući projekt: Sufinanciranje rada poštanskog ureda u Baderni</t>
  </si>
  <si>
    <t>19.745,71</t>
  </si>
  <si>
    <t>T100005</t>
  </si>
  <si>
    <t>Tekući projekt: Sufinanciranje rada poštanskog ureda Nova Vas</t>
  </si>
  <si>
    <t>50.000,00</t>
  </si>
  <si>
    <t>Tekući projekt: Sufinanciranje rada poštanskog ureda Červar Porat</t>
  </si>
  <si>
    <t>1027</t>
  </si>
  <si>
    <t>Program: POTPORA POLJOPRIVREDI</t>
  </si>
  <si>
    <t>0421</t>
  </si>
  <si>
    <t>Aktivnost: Sufinanciranje rada Fonda za razvoj poljoprivrede i agroturizma Istre</t>
  </si>
  <si>
    <t>Aktivnost: Sufinanciranje rada udruga u poljoprivredi</t>
  </si>
  <si>
    <t>Aktivnost: Sufinanciranje rada "Domaće web tržnice"</t>
  </si>
  <si>
    <t>1040</t>
  </si>
  <si>
    <t>Program: POTICANJE RAZVOJA TURIZMA</t>
  </si>
  <si>
    <t>36.300,00</t>
  </si>
  <si>
    <t>36.282,80</t>
  </si>
  <si>
    <t>K100006</t>
  </si>
  <si>
    <t>Kapitalni projekt: EU projekt: SUTRA - E javni prijevoz (HR-IT)</t>
  </si>
  <si>
    <t>1041</t>
  </si>
  <si>
    <t>Program: ZAŠTITA KULTURNE BAŠTINE</t>
  </si>
  <si>
    <t>80.768,00</t>
  </si>
  <si>
    <t>31.768,28</t>
  </si>
  <si>
    <t>0850</t>
  </si>
  <si>
    <t>K100003</t>
  </si>
  <si>
    <t>Kapitalni projekt: EU projekt: USEFALL - Unesco Site Experience For All</t>
  </si>
  <si>
    <t>14.160,00</t>
  </si>
  <si>
    <t>2.435,00</t>
  </si>
  <si>
    <t>4.231,00</t>
  </si>
  <si>
    <t>8.068,28</t>
  </si>
  <si>
    <t>59.942,00</t>
  </si>
  <si>
    <t>23.700,00</t>
  </si>
  <si>
    <t>GLAVA 00102 VIJEĆA NACIONALNIH MANJINA</t>
  </si>
  <si>
    <t>PRORAČUNSKI KORISNIK 46288 VIJEĆE ALBANSKE NACIONALNE MANJINE</t>
  </si>
  <si>
    <t>39.500,00</t>
  </si>
  <si>
    <t>39.271,98</t>
  </si>
  <si>
    <t>Izvor 1.4. Opći prihodi i primici</t>
  </si>
  <si>
    <t>6.807,48</t>
  </si>
  <si>
    <t>32.464,50</t>
  </si>
  <si>
    <t>PRORAČUNSKI KORISNIK 46296 VIJEĆE TALIJANSKE NACIONALNE MANJINE</t>
  </si>
  <si>
    <t>9.500,00</t>
  </si>
  <si>
    <t>3.000,00</t>
  </si>
  <si>
    <t>PRORAČUNSKI KORISNIK 47676 VIJEĆE SRPSKE NACIONALNE MANJINE</t>
  </si>
  <si>
    <t>39.357,68</t>
  </si>
  <si>
    <t>600,00</t>
  </si>
  <si>
    <t>550,93</t>
  </si>
  <si>
    <t>11.431,75</t>
  </si>
  <si>
    <t>8.249,25</t>
  </si>
  <si>
    <t>1.650,00</t>
  </si>
  <si>
    <t>1.532,50</t>
  </si>
  <si>
    <t>10.700,00</t>
  </si>
  <si>
    <t>17.110,00</t>
  </si>
  <si>
    <t>14.200,00</t>
  </si>
  <si>
    <t>10.265,00</t>
  </si>
  <si>
    <t>2.906,00</t>
  </si>
  <si>
    <t>7.359,00</t>
  </si>
  <si>
    <t>PRORAČUNSKI KORISNIK 49464 VIJEĆE BOŠNJAČKE NACIONALNE MANJINE</t>
  </si>
  <si>
    <t>38.892,50</t>
  </si>
  <si>
    <t>18.100,00</t>
  </si>
  <si>
    <t>18.016,40</t>
  </si>
  <si>
    <t>1.016,40</t>
  </si>
  <si>
    <t>15.876,10</t>
  </si>
  <si>
    <t>21.400,00</t>
  </si>
  <si>
    <t>GLAVA 00103 VATROGASNE POSTROJBE</t>
  </si>
  <si>
    <t>PRORAČUNSKI KORISNIK 35175 JAVNA VATROGASNA POSTROJBA POREČ</t>
  </si>
  <si>
    <t>Izvor 3.1. Vlastiti prihodi proračunskih korisnika</t>
  </si>
  <si>
    <t>113.500,00</t>
  </si>
  <si>
    <t>113.208,82</t>
  </si>
  <si>
    <t>Izvor 4.4. Komunalna naknada</t>
  </si>
  <si>
    <t>1.015.533,00</t>
  </si>
  <si>
    <t>954.553,30</t>
  </si>
  <si>
    <t>Izvor 4.8. Prihodi za posebne namjnene proračunskih korisnika</t>
  </si>
  <si>
    <t>1.460.823,00</t>
  </si>
  <si>
    <t>784.966,65</t>
  </si>
  <si>
    <t>Izvor 5.1. Pomoći za minimalni standard decentraliziranih funkcija</t>
  </si>
  <si>
    <t>3.666.017,00</t>
  </si>
  <si>
    <t>Izvor 5.3. Pomoći iz državnog proračuna za proračunske korisnike</t>
  </si>
  <si>
    <t>51.380,56</t>
  </si>
  <si>
    <t>Izvor 5.5. Pomoći iz općinskog proračuna za proračunske korisnike</t>
  </si>
  <si>
    <t>496.127,00</t>
  </si>
  <si>
    <t>355.049,94</t>
  </si>
  <si>
    <t>Aktivnost: Administrativno, stručno i tehničko osoblje</t>
  </si>
  <si>
    <t>2.717.415,00</t>
  </si>
  <si>
    <t>582.000,00</t>
  </si>
  <si>
    <t>181.000,00</t>
  </si>
  <si>
    <t>361.000,00</t>
  </si>
  <si>
    <t>40.000,00</t>
  </si>
  <si>
    <t>132.667,00</t>
  </si>
  <si>
    <t>101.667,00</t>
  </si>
  <si>
    <t>93.935,00</t>
  </si>
  <si>
    <t>63.935,00</t>
  </si>
  <si>
    <t>2.390.983,00</t>
  </si>
  <si>
    <t>1.995.617,66</t>
  </si>
  <si>
    <t>702.585,00</t>
  </si>
  <si>
    <t>647.034,19</t>
  </si>
  <si>
    <t>575.261,32</t>
  </si>
  <si>
    <t>71.772,87</t>
  </si>
  <si>
    <t>123.000,00</t>
  </si>
  <si>
    <t>87.600,00</t>
  </si>
  <si>
    <t>156.518,08</t>
  </si>
  <si>
    <t>66.608,99</t>
  </si>
  <si>
    <t>81.388,94</t>
  </si>
  <si>
    <t>8.520,15</t>
  </si>
  <si>
    <t>205.000,00</t>
  </si>
  <si>
    <t>188.367,24</t>
  </si>
  <si>
    <t>4.688,74</t>
  </si>
  <si>
    <t>174.154,00</t>
  </si>
  <si>
    <t>8.152,50</t>
  </si>
  <si>
    <t>1.372,00</t>
  </si>
  <si>
    <t>538.333,00</t>
  </si>
  <si>
    <t>431.359,88</t>
  </si>
  <si>
    <t>53.951,53</t>
  </si>
  <si>
    <t>68.540,13</t>
  </si>
  <si>
    <t>4.184,69</t>
  </si>
  <si>
    <t>66.088,72</t>
  </si>
  <si>
    <t>238.594,81</t>
  </si>
  <si>
    <t>441.565,00</t>
  </si>
  <si>
    <t>339.430,31</t>
  </si>
  <si>
    <t>13.163,00</t>
  </si>
  <si>
    <t>182.807,08</t>
  </si>
  <si>
    <t>585,80</t>
  </si>
  <si>
    <t>125,00</t>
  </si>
  <si>
    <t>42.290,00</t>
  </si>
  <si>
    <t>43.538,15</t>
  </si>
  <si>
    <t>32.745,31</t>
  </si>
  <si>
    <t>24.175,97</t>
  </si>
  <si>
    <t>86.859,14</t>
  </si>
  <si>
    <t>16.100,24</t>
  </si>
  <si>
    <t>23.493,50</t>
  </si>
  <si>
    <t>17.657,01</t>
  </si>
  <si>
    <t>2.062,50</t>
  </si>
  <si>
    <t>122,50</t>
  </si>
  <si>
    <t>27.423,39</t>
  </si>
  <si>
    <t>500,00</t>
  </si>
  <si>
    <t>208,82</t>
  </si>
  <si>
    <t>58.240,00</t>
  </si>
  <si>
    <t>Kapitalni projekt: Nabava opreme</t>
  </si>
  <si>
    <t>695.000,00</t>
  </si>
  <si>
    <t>263.541,61</t>
  </si>
  <si>
    <t>345.000,00</t>
  </si>
  <si>
    <t>29.109,25</t>
  </si>
  <si>
    <t>174.250,00</t>
  </si>
  <si>
    <t>60.182,36</t>
  </si>
  <si>
    <t>RAZDJEL 002 UPRAVNI ODJEL ZA FINANCIJE</t>
  </si>
  <si>
    <t>GLAVA 00201 UPRAVNI ODJEL ZA FINANCIJE</t>
  </si>
  <si>
    <t>4.317.549,00</t>
  </si>
  <si>
    <t>3.987.390,07</t>
  </si>
  <si>
    <t>Izvor 7.1.  Prihodi od prodaje nefinancijske imovine</t>
  </si>
  <si>
    <t>1.340.000,00</t>
  </si>
  <si>
    <t>1.333.333,32</t>
  </si>
  <si>
    <t>2.183.549,00</t>
  </si>
  <si>
    <t>2.068.081,13</t>
  </si>
  <si>
    <t>1.330.000,00</t>
  </si>
  <si>
    <t>1.277.560,87</t>
  </si>
  <si>
    <t>290.000,00</t>
  </si>
  <si>
    <t>284.028,99</t>
  </si>
  <si>
    <t>229.000,00</t>
  </si>
  <si>
    <t>219.740,53</t>
  </si>
  <si>
    <t>198.022,24</t>
  </si>
  <si>
    <t>21.718,29</t>
  </si>
  <si>
    <t>74.049,00</t>
  </si>
  <si>
    <t>67.707,10</t>
  </si>
  <si>
    <t>4.194,50</t>
  </si>
  <si>
    <t>55.527,60</t>
  </si>
  <si>
    <t>7.985,00</t>
  </si>
  <si>
    <t>52.000,00</t>
  </si>
  <si>
    <t>49.522,14</t>
  </si>
  <si>
    <t>73.495,45</t>
  </si>
  <si>
    <t>7.715,34</t>
  </si>
  <si>
    <t>3.718,75</t>
  </si>
  <si>
    <t>33.599,68</t>
  </si>
  <si>
    <t>28.461,68</t>
  </si>
  <si>
    <t>108.500,00</t>
  </si>
  <si>
    <t>96.026,05</t>
  </si>
  <si>
    <t>60.772,41</t>
  </si>
  <si>
    <t>32.641,14</t>
  </si>
  <si>
    <t>2.612,50</t>
  </si>
  <si>
    <t>0170</t>
  </si>
  <si>
    <t>Aktivnost: Upravljanje javnim financijama - otplata zajmova</t>
  </si>
  <si>
    <t>1.530.000,00</t>
  </si>
  <si>
    <t>1.328.783,72</t>
  </si>
  <si>
    <t>851.304,30</t>
  </si>
  <si>
    <t>477.479,42</t>
  </si>
  <si>
    <t>0112</t>
  </si>
  <si>
    <t>Aktivnost: Financijski rashodi vezani uz javne financije</t>
  </si>
  <si>
    <t>606.000,00</t>
  </si>
  <si>
    <t>592.525,22</t>
  </si>
  <si>
    <t>429.000,00</t>
  </si>
  <si>
    <t>429.070,54</t>
  </si>
  <si>
    <t>177.000,00</t>
  </si>
  <si>
    <t>163.454,68</t>
  </si>
  <si>
    <t>115.543,37</t>
  </si>
  <si>
    <t>1.064,39</t>
  </si>
  <si>
    <t>7.170,64</t>
  </si>
  <si>
    <t>39.676,28</t>
  </si>
  <si>
    <t>RAZDJEL 003 UPRAVNI ODJEL ZA DRUŠTVENE DJELATNOSTI</t>
  </si>
  <si>
    <t>GLAVA 00301 UPRAVNI ODJEL ZA DRUŠTVENE DJELATNOSTI</t>
  </si>
  <si>
    <t>27.637.244,00</t>
  </si>
  <si>
    <t>27.220.365,89</t>
  </si>
  <si>
    <t>Izvor 4.6. Ostali prihodi za posebne namjene</t>
  </si>
  <si>
    <t>1.625.800,00</t>
  </si>
  <si>
    <t>Izvor 4.7.  Prihodi od sufinanciranja</t>
  </si>
  <si>
    <t>215.800,00</t>
  </si>
  <si>
    <t>213.554,75</t>
  </si>
  <si>
    <t>Izvor 5.3.  Pomoći iz državnog proračuna</t>
  </si>
  <si>
    <t>208.300,00</t>
  </si>
  <si>
    <t>142.892,75</t>
  </si>
  <si>
    <t>Izvor 5.4.  Pomoći iz županijskog proračuna</t>
  </si>
  <si>
    <t>54.150,00</t>
  </si>
  <si>
    <t>Izvor 5.5.  Pomoći iz općinskog proračuna</t>
  </si>
  <si>
    <t>148.664,00</t>
  </si>
  <si>
    <t>148.663,52</t>
  </si>
  <si>
    <t xml:space="preserve">Izvor 5.6.  Pomoći od institucija i tijela EU </t>
  </si>
  <si>
    <t>12.000,00</t>
  </si>
  <si>
    <t>11.378,89</t>
  </si>
  <si>
    <t>419.913,00</t>
  </si>
  <si>
    <t>420.513,00</t>
  </si>
  <si>
    <t>16.070.000,00</t>
  </si>
  <si>
    <t>12.116.567,54</t>
  </si>
  <si>
    <t>1.176.400,00</t>
  </si>
  <si>
    <t>1.123.913,51</t>
  </si>
  <si>
    <t>884.000,00</t>
  </si>
  <si>
    <t>845.410,98</t>
  </si>
  <si>
    <t>36.000,00</t>
  </si>
  <si>
    <t>31.692,27</t>
  </si>
  <si>
    <t>152.000,00</t>
  </si>
  <si>
    <t>145.410,96</t>
  </si>
  <si>
    <t>131.038,84</t>
  </si>
  <si>
    <t>14.372,12</t>
  </si>
  <si>
    <t>45.400,00</t>
  </si>
  <si>
    <t>41.715,80</t>
  </si>
  <si>
    <t>9.061,10</t>
  </si>
  <si>
    <t>25.917,20</t>
  </si>
  <si>
    <t>6.737,50</t>
  </si>
  <si>
    <t>11.210,06</t>
  </si>
  <si>
    <t>42.848,44</t>
  </si>
  <si>
    <t>3.973,44</t>
  </si>
  <si>
    <t>1.875,00</t>
  </si>
  <si>
    <t>37.000,00</t>
  </si>
  <si>
    <t>7.000,00</t>
  </si>
  <si>
    <t>5.625,00</t>
  </si>
  <si>
    <t>2.330,00</t>
  </si>
  <si>
    <t>3.295,00</t>
  </si>
  <si>
    <t>1022</t>
  </si>
  <si>
    <t>Program: RAZVOJ CIVILNOG DRUŠTVA U DRUŠTVENIM DJELATNOSTIMA</t>
  </si>
  <si>
    <t>983.980,00</t>
  </si>
  <si>
    <t>936.087,90</t>
  </si>
  <si>
    <t>0860</t>
  </si>
  <si>
    <t>Aktivnost: Financiranje programa i projekata udruga u razvoju civilnog društva</t>
  </si>
  <si>
    <t>218.000,00</t>
  </si>
  <si>
    <t>208.480,91</t>
  </si>
  <si>
    <t>Aktivnost: Prosinačke svečanosti (Porečka bajka)</t>
  </si>
  <si>
    <t>245.000,00</t>
  </si>
  <si>
    <t>213.053,69</t>
  </si>
  <si>
    <t>1.711,24</t>
  </si>
  <si>
    <t>85.000,00</t>
  </si>
  <si>
    <t>69.853,09</t>
  </si>
  <si>
    <t>69.713,09</t>
  </si>
  <si>
    <t>140,00</t>
  </si>
  <si>
    <t>16.000,00</t>
  </si>
  <si>
    <t>4.598,10</t>
  </si>
  <si>
    <t>191,86</t>
  </si>
  <si>
    <t>4.406,24</t>
  </si>
  <si>
    <t>140.000,00</t>
  </si>
  <si>
    <t>136.891,26</t>
  </si>
  <si>
    <t xml:space="preserve">Aktivnost: Ljetni kamp za djecu </t>
  </si>
  <si>
    <t>453.480,00</t>
  </si>
  <si>
    <t>453.229,68</t>
  </si>
  <si>
    <t>351.080,00</t>
  </si>
  <si>
    <t>350.854,68</t>
  </si>
  <si>
    <t>347.704,68</t>
  </si>
  <si>
    <t>1.275,00</t>
  </si>
  <si>
    <t>102.400,00</t>
  </si>
  <si>
    <t>102.375,00</t>
  </si>
  <si>
    <t>0840</t>
  </si>
  <si>
    <t>Tekući projekt: Zakup stana vjerskog službenika (Imam)</t>
  </si>
  <si>
    <t>Tekući projekt: MO Baderna - projekt "Djeci našeg malog mjesta"</t>
  </si>
  <si>
    <t>27.500,00</t>
  </si>
  <si>
    <t>21.323,62</t>
  </si>
  <si>
    <t>3.293,48</t>
  </si>
  <si>
    <t>25.500,00</t>
  </si>
  <si>
    <t>18.030,14</t>
  </si>
  <si>
    <t>1028</t>
  </si>
  <si>
    <t>Program: JAVNE POTREBE U PREDŠKOLSKOM ODGOJU</t>
  </si>
  <si>
    <t>3.857.600,00</t>
  </si>
  <si>
    <t>3.862.845,74</t>
  </si>
  <si>
    <t>0911</t>
  </si>
  <si>
    <t>A100037</t>
  </si>
  <si>
    <t>Aktivnost: Sufinanciranje programa privatnih dječjih vrtića</t>
  </si>
  <si>
    <t>1029</t>
  </si>
  <si>
    <t>Program: JAVNE POTREBE U OBRAZOVANJU</t>
  </si>
  <si>
    <t>2.002.717,00</t>
  </si>
  <si>
    <t>2.004.888,75</t>
  </si>
  <si>
    <t>0922</t>
  </si>
  <si>
    <t>A100032</t>
  </si>
  <si>
    <t>Aktivnost: SREDNJA ŠKOLA "Mate Balota" POREČ</t>
  </si>
  <si>
    <t>349.600,00</t>
  </si>
  <si>
    <t>355.315,97</t>
  </si>
  <si>
    <t>A100033</t>
  </si>
  <si>
    <t>Aktivnost: SREDNJA ŠKOLA "Antun Štifanić" POREČ</t>
  </si>
  <si>
    <t>82.807,92</t>
  </si>
  <si>
    <t>0942</t>
  </si>
  <si>
    <t>A100034</t>
  </si>
  <si>
    <t>Aktivnost: Studentske stipendije</t>
  </si>
  <si>
    <t>648.000,00</t>
  </si>
  <si>
    <t>A100035</t>
  </si>
  <si>
    <t>Aktivnost: Učeničke stipendije</t>
  </si>
  <si>
    <t>54.600,00</t>
  </si>
  <si>
    <t>A100036</t>
  </si>
  <si>
    <t>Aktivnost: Sufinanciranje prijevoza učenika srednjih škola izvan Poreča</t>
  </si>
  <si>
    <t>223.000,00</t>
  </si>
  <si>
    <t>219.137,00</t>
  </si>
  <si>
    <t>0950</t>
  </si>
  <si>
    <t>A100038</t>
  </si>
  <si>
    <t>Aktivnost: Šire javne potrebe u obrazovanju</t>
  </si>
  <si>
    <t>148.600,00</t>
  </si>
  <si>
    <t>147.824,64</t>
  </si>
  <si>
    <t>2.800,00</t>
  </si>
  <si>
    <t>126.500,00</t>
  </si>
  <si>
    <t>128.585,77</t>
  </si>
  <si>
    <t>91.085,77</t>
  </si>
  <si>
    <t>7.500,00</t>
  </si>
  <si>
    <t>10.300,00</t>
  </si>
  <si>
    <t>10.238,87</t>
  </si>
  <si>
    <t>0912</t>
  </si>
  <si>
    <t>A100039</t>
  </si>
  <si>
    <t>Aktivnost: Sufinanciranje prijevoza učenika OŠ B.Parentin</t>
  </si>
  <si>
    <t>25.345,29</t>
  </si>
  <si>
    <t>A100040</t>
  </si>
  <si>
    <t>Aktivnost: Sufinanciranje kupnje udžbenika učenicima OŠ</t>
  </si>
  <si>
    <t>43.524,00</t>
  </si>
  <si>
    <t>A100044</t>
  </si>
  <si>
    <t>Aktivnost: Produženi boravak za učenike iz Poreča u OŠ J.Rakovac Sv.Lovreč</t>
  </si>
  <si>
    <t>24.962,24</t>
  </si>
  <si>
    <t>0970</t>
  </si>
  <si>
    <t>Kapitalni projekt: Financiranje Instituta za poljoprivredu i turizam Poreč po ugovorima</t>
  </si>
  <si>
    <t>354.300,00</t>
  </si>
  <si>
    <t>4.300,00</t>
  </si>
  <si>
    <t>T100007</t>
  </si>
  <si>
    <t>Tekući projekt: Pomoćnici u nastavi - projekt INkluzivne škole 5+</t>
  </si>
  <si>
    <t>44.617,00</t>
  </si>
  <si>
    <t>44.616,69</t>
  </si>
  <si>
    <t>T100010</t>
  </si>
  <si>
    <t>Tekući projekt: Školski dani meda</t>
  </si>
  <si>
    <t>4.455,00</t>
  </si>
  <si>
    <t>1030</t>
  </si>
  <si>
    <t>Program: JAVNE POTREBE U KULTURI</t>
  </si>
  <si>
    <t>665.850,00</t>
  </si>
  <si>
    <t>560.844,47</t>
  </si>
  <si>
    <t>0820</t>
  </si>
  <si>
    <t>Aktivnost: Sufinanciranje programa i projekata udruga u kulturi</t>
  </si>
  <si>
    <t>306.000,00</t>
  </si>
  <si>
    <t>303.987,12</t>
  </si>
  <si>
    <t xml:space="preserve">Aktivnost: Centar za mlade </t>
  </si>
  <si>
    <t>32.550,00</t>
  </si>
  <si>
    <t>9.795,84</t>
  </si>
  <si>
    <t>1.986,46</t>
  </si>
  <si>
    <t>23.550,00</t>
  </si>
  <si>
    <t>7.809,38</t>
  </si>
  <si>
    <t>4.259,38</t>
  </si>
  <si>
    <t>3.550,00</t>
  </si>
  <si>
    <t>Aktivnost: Ostale potrebe u kulturi</t>
  </si>
  <si>
    <t>107.000,00</t>
  </si>
  <si>
    <t>97.244,87</t>
  </si>
  <si>
    <t>98.000,00</t>
  </si>
  <si>
    <t>88.244,87</t>
  </si>
  <si>
    <t>Tekući projekt: EU projekt: KAZALIŠTE U POREČU - KUP +54</t>
  </si>
  <si>
    <t>138.437,75</t>
  </si>
  <si>
    <t>155.100,00</t>
  </si>
  <si>
    <t>90.275,55</t>
  </si>
  <si>
    <t>176,00</t>
  </si>
  <si>
    <t>55.999,55</t>
  </si>
  <si>
    <t>100,00</t>
  </si>
  <si>
    <t>1.474,70</t>
  </si>
  <si>
    <t>46.700,00</t>
  </si>
  <si>
    <t>46.687,50</t>
  </si>
  <si>
    <t>Tekući projekt: EU Projekt: SPACE - "Sreet Participation for Active Citizenship in Europa"</t>
  </si>
  <si>
    <t>7.747,89</t>
  </si>
  <si>
    <t>3.631,00</t>
  </si>
  <si>
    <t>1032</t>
  </si>
  <si>
    <t>Program: JAVNE POTREBE U ZAŠTITI, OČUVANJU I UNAPREĐENJU ZDRAVLJA</t>
  </si>
  <si>
    <t>1.865.399,00</t>
  </si>
  <si>
    <t>1.758.556,67</t>
  </si>
  <si>
    <t>0760</t>
  </si>
  <si>
    <t>Aktivnost: Sufinanciranje programa u zdravstvenim ustanovama</t>
  </si>
  <si>
    <t>1.390.079,00</t>
  </si>
  <si>
    <t>1.385.203,39</t>
  </si>
  <si>
    <t>101.000,00</t>
  </si>
  <si>
    <t>96.252,38</t>
  </si>
  <si>
    <t>1.289.079,00</t>
  </si>
  <si>
    <t>1.288.951,01</t>
  </si>
  <si>
    <t>898.951,01</t>
  </si>
  <si>
    <t>390.000,00</t>
  </si>
  <si>
    <t>Aktivnost: Sufinanciranje programa i projekata udruga i ustanova u zdravstvu</t>
  </si>
  <si>
    <t>Aktivnost: Programi Veterinarske bolnice Poreč</t>
  </si>
  <si>
    <t>41.000,00</t>
  </si>
  <si>
    <t>41.000,05</t>
  </si>
  <si>
    <t>0750</t>
  </si>
  <si>
    <t xml:space="preserve">Kapitalni projekt: Sufinanciranje kreditne obveze izgradnje i opremanja Opće bolnice u Puli </t>
  </si>
  <si>
    <t>234.200,00</t>
  </si>
  <si>
    <t>234.142,50</t>
  </si>
  <si>
    <t>Tekući projekt: Mamografski pregledi žena iznad 40 godina</t>
  </si>
  <si>
    <t>82.000,00</t>
  </si>
  <si>
    <t>65.100,00</t>
  </si>
  <si>
    <t>Tekući projekt: Programi Zavoda za javno zdravstvo Istarske županije</t>
  </si>
  <si>
    <t>Tekući projekt: Projekt "Hoditi i zdravi biti"</t>
  </si>
  <si>
    <t>23.120,00</t>
  </si>
  <si>
    <t>23.110,73</t>
  </si>
  <si>
    <t>7.030,00</t>
  </si>
  <si>
    <t>7.025,00</t>
  </si>
  <si>
    <t>16.090,00</t>
  </si>
  <si>
    <t>16.085,73</t>
  </si>
  <si>
    <t>1033</t>
  </si>
  <si>
    <t>Program: JAVNE POTREBE U SPORTU I REKREACIJI</t>
  </si>
  <si>
    <t>27.723.100,00</t>
  </si>
  <si>
    <t>23.685.640,36</t>
  </si>
  <si>
    <t>0810</t>
  </si>
  <si>
    <t>Aktivnost: Dugoročni zakup sportske dvorane Žatika</t>
  </si>
  <si>
    <t>18.670.000,00</t>
  </si>
  <si>
    <t>14.683.840,69</t>
  </si>
  <si>
    <t>2.600.000,00</t>
  </si>
  <si>
    <t>2.567.273,15</t>
  </si>
  <si>
    <t>Aktivnost: Osnovna djelatnost Sportske zajednice Grada Poreča</t>
  </si>
  <si>
    <t>8.873.100,00</t>
  </si>
  <si>
    <t>8.851.799,67</t>
  </si>
  <si>
    <t>8.623.100,00</t>
  </si>
  <si>
    <t>8.601.799,67</t>
  </si>
  <si>
    <t>250.000,00</t>
  </si>
  <si>
    <t>Aktivnost: Izrada strategije sporta na području Grada Poreča</t>
  </si>
  <si>
    <t>Tekući projekt: Članstvo u Hrvatskoj olimpijskoj obitelji</t>
  </si>
  <si>
    <t>150.000,00</t>
  </si>
  <si>
    <t>1034</t>
  </si>
  <si>
    <t xml:space="preserve">Program: JAVNE POTREBE U SOCIJALNOJ SKRBI </t>
  </si>
  <si>
    <t>7.898.825,00</t>
  </si>
  <si>
    <t>7.803.108,97</t>
  </si>
  <si>
    <t>1020</t>
  </si>
  <si>
    <t>Aktivnost: Dom za starije i nemoćne osobe - gerontološki centar</t>
  </si>
  <si>
    <t>3.265.000,00</t>
  </si>
  <si>
    <t>3.197.867,35</t>
  </si>
  <si>
    <t>1060</t>
  </si>
  <si>
    <t>Aktivnost: Naknade za podmirenje troškova stanovanja u novcu</t>
  </si>
  <si>
    <t>435.000,00</t>
  </si>
  <si>
    <t>429.897,40</t>
  </si>
  <si>
    <t>Aktivnost: Naknade za podmirenje troškova ogrijeva</t>
  </si>
  <si>
    <t>1070</t>
  </si>
  <si>
    <t>Aktivnost: Jednokratne naknade</t>
  </si>
  <si>
    <t>130.000,00</t>
  </si>
  <si>
    <t>121.066,58</t>
  </si>
  <si>
    <t>Aktivnost: Naknade za dopunsku zažtitu boraca NOR-a</t>
  </si>
  <si>
    <t>2.400,00</t>
  </si>
  <si>
    <t>Aktivnost: Naknade socijalno ugroženim umirovljenicima Grada Poreča</t>
  </si>
  <si>
    <t>190.000,00</t>
  </si>
  <si>
    <t>Aktivnost: Naknade za podmirenje troškova stanovanja  u naravi</t>
  </si>
  <si>
    <t>42.491,72</t>
  </si>
  <si>
    <t>Aktivnost: Naknade za plaćanje pogrebnih troškova</t>
  </si>
  <si>
    <t>Aktivnost: Topli obrok građanima u socijalnoj potrebi</t>
  </si>
  <si>
    <t>130.654,00</t>
  </si>
  <si>
    <t>Aktivnost: Ostale naknade iz socijalnog programa u naravi</t>
  </si>
  <si>
    <t>11.000,00</t>
  </si>
  <si>
    <t>12.532,34</t>
  </si>
  <si>
    <t>A100020</t>
  </si>
  <si>
    <t>Aktivnost: Naknade za prehranu dojenčadi</t>
  </si>
  <si>
    <t>A100021</t>
  </si>
  <si>
    <t>Aktivnost: Naknade za prijevoz učenika</t>
  </si>
  <si>
    <t>23.500,00</t>
  </si>
  <si>
    <t>23.452,00</t>
  </si>
  <si>
    <t>A100022</t>
  </si>
  <si>
    <t>Aktivnost: Naknade za boravak djece u jaslicama i vrtićima</t>
  </si>
  <si>
    <t>118.000,00</t>
  </si>
  <si>
    <t>120.519,31</t>
  </si>
  <si>
    <t>A100023</t>
  </si>
  <si>
    <t>Aktivnost: Naknade za prehranu djece u osnovnim školama</t>
  </si>
  <si>
    <t>33.000,00</t>
  </si>
  <si>
    <t>33.625,62</t>
  </si>
  <si>
    <t>A100024</t>
  </si>
  <si>
    <t>Aktivnost: Naknade za produženi boravak učenika u osnovnim školama</t>
  </si>
  <si>
    <t>29.664,00</t>
  </si>
  <si>
    <t>A100025</t>
  </si>
  <si>
    <t>Aktivnost: Naknade za novorođeno dijete</t>
  </si>
  <si>
    <t>280.500,00</t>
  </si>
  <si>
    <t>267.000,00</t>
  </si>
  <si>
    <t>A100027</t>
  </si>
  <si>
    <t>Aktivnost: Prijevoz djece u Dnevni centar za rehabilitaciju Veruda Pula</t>
  </si>
  <si>
    <t>13.640,00</t>
  </si>
  <si>
    <t>A100028</t>
  </si>
  <si>
    <t>Aktivnost: Stipendije iz socijalnog programa</t>
  </si>
  <si>
    <t>202.500,00</t>
  </si>
  <si>
    <t>199.200,00</t>
  </si>
  <si>
    <t>1090</t>
  </si>
  <si>
    <t>A100029</t>
  </si>
  <si>
    <t>Aktivnost: Financiranje programa i projekata udruga u socijalnoj skrbi</t>
  </si>
  <si>
    <t>633.500,00</t>
  </si>
  <si>
    <t>656.332,25</t>
  </si>
  <si>
    <t>A100030</t>
  </si>
  <si>
    <t xml:space="preserve">Aktivnost: Humanitarna djelatnost Crvenog križa </t>
  </si>
  <si>
    <t>500.362,00</t>
  </si>
  <si>
    <t>446.362,00</t>
  </si>
  <si>
    <t>Aktivnost: Dnevni centar za rehabilitaciju Veruda - Pula</t>
  </si>
  <si>
    <t>281.700,00</t>
  </si>
  <si>
    <t>Aktivnost: Zakup zgrade Doma za starije i nemoćne osobe</t>
  </si>
  <si>
    <t>276.000,00</t>
  </si>
  <si>
    <t>274.988,27</t>
  </si>
  <si>
    <t>1080</t>
  </si>
  <si>
    <t>Aktivnost: Subvencije kamata za poticanu stanogradnju</t>
  </si>
  <si>
    <t>60.000,00</t>
  </si>
  <si>
    <t>48.322,40</t>
  </si>
  <si>
    <t>Aktivnost: Pomoć za kupnju udžbenika obiteljima u socijalnoj potrebi</t>
  </si>
  <si>
    <t>37.507,00</t>
  </si>
  <si>
    <t>Aktivnost: Naknade za dopunsko zdravstveno osiguranje umirovljenika</t>
  </si>
  <si>
    <t>1.008.000,00</t>
  </si>
  <si>
    <t>1.007.787,00</t>
  </si>
  <si>
    <t>A100052</t>
  </si>
  <si>
    <t>Aktivnost: Zimovanje djece iz obitelji u socijalnoj potrebi</t>
  </si>
  <si>
    <t>12.300,00</t>
  </si>
  <si>
    <t>12.221,61</t>
  </si>
  <si>
    <t>Kapitalni projekt: Nadogradnja zgrade Doma za starije i nemoćne osobe</t>
  </si>
  <si>
    <t>59.000,00</t>
  </si>
  <si>
    <t xml:space="preserve">Tekući projekt: Subvencije kamata za kupnju prvog stana </t>
  </si>
  <si>
    <t>11.815,12</t>
  </si>
  <si>
    <t>Tekući projekt: Prehrana djece u OŠ - Zaklada "Hrvatska za djecu"</t>
  </si>
  <si>
    <t>44.913,00</t>
  </si>
  <si>
    <t>1039</t>
  </si>
  <si>
    <t>Program: ZAŠTITA OKOLIŠA</t>
  </si>
  <si>
    <t>217.999,97</t>
  </si>
  <si>
    <t>0530</t>
  </si>
  <si>
    <t>Aktivnost: Veterinarsko - higijeničarska služba</t>
  </si>
  <si>
    <t>99.000,00</t>
  </si>
  <si>
    <t>99.000,01</t>
  </si>
  <si>
    <t>0560</t>
  </si>
  <si>
    <t>Aktivnost: Sklonište za životinje</t>
  </si>
  <si>
    <t>118.999,96</t>
  </si>
  <si>
    <t>GLAVA 00302 VRTIĆI</t>
  </si>
  <si>
    <t xml:space="preserve">PRORAČUNSKI KORISNIK 35298 DJEČJI VRTIĆ I JASLICE "RADOST" POREČ </t>
  </si>
  <si>
    <t>14.214.197,00</t>
  </si>
  <si>
    <t>13.621.546,14</t>
  </si>
  <si>
    <t>8.458.605,00</t>
  </si>
  <si>
    <t>8.337.798,71</t>
  </si>
  <si>
    <t>Izvor 3.1.  Vlastiti prihodi proračunskih korisnika</t>
  </si>
  <si>
    <t>8.250,00</t>
  </si>
  <si>
    <t>7.938,84</t>
  </si>
  <si>
    <t>Izvor 4.8.  Prihodi za posebne namjnene proračunskih korisnika</t>
  </si>
  <si>
    <t>3.127.978,00</t>
  </si>
  <si>
    <t>2.737.715,41</t>
  </si>
  <si>
    <t>Izvor 5.3. Pomoći iz državnog proračuna za korisnike</t>
  </si>
  <si>
    <t>71.700,00</t>
  </si>
  <si>
    <t>70.200,00</t>
  </si>
  <si>
    <t>Izvor 5.4.  Pomoći iz županijskog proračuna za korisnike</t>
  </si>
  <si>
    <t>7.085,25</t>
  </si>
  <si>
    <t>Izvor 5.5.  Pomoći iz općinskog proračuna za korisnike</t>
  </si>
  <si>
    <t>2.531.788,00</t>
  </si>
  <si>
    <t>2.451.156,32</t>
  </si>
  <si>
    <t>Izvor 6.1.  Donacije za proračunske korisnike</t>
  </si>
  <si>
    <t>8.876,00</t>
  </si>
  <si>
    <t>9.651,61</t>
  </si>
  <si>
    <t xml:space="preserve">Aktivnost: Odgojno i administrativno tehničko osoblje vrtića </t>
  </si>
  <si>
    <t>13.504.210,00</t>
  </si>
  <si>
    <t>12.959.132,99</t>
  </si>
  <si>
    <t>7.895.724,00</t>
  </si>
  <si>
    <t>7.758.853,51</t>
  </si>
  <si>
    <t>437.000,00</t>
  </si>
  <si>
    <t>418.949,40</t>
  </si>
  <si>
    <t>1.358.651,00</t>
  </si>
  <si>
    <t>1.334.519,39</t>
  </si>
  <si>
    <t>1.202.619,30</t>
  </si>
  <si>
    <t>131.900,09</t>
  </si>
  <si>
    <t>758.512,00</t>
  </si>
  <si>
    <t>712.956,62</t>
  </si>
  <si>
    <t>3.315,59</t>
  </si>
  <si>
    <t>704.410,03</t>
  </si>
  <si>
    <t>5.065,00</t>
  </si>
  <si>
    <t>166,00</t>
  </si>
  <si>
    <t>1.837.846,00</t>
  </si>
  <si>
    <t>1.688.894,07</t>
  </si>
  <si>
    <t>296.038,32</t>
  </si>
  <si>
    <t>834.138,67</t>
  </si>
  <si>
    <t>499.148,61</t>
  </si>
  <si>
    <t>31.651,95</t>
  </si>
  <si>
    <t>9.264,67</t>
  </si>
  <si>
    <t>18.651,85</t>
  </si>
  <si>
    <t>1.050.192,00</t>
  </si>
  <si>
    <t>899.944,33</t>
  </si>
  <si>
    <t>25.770,48</t>
  </si>
  <si>
    <t>212.453,24</t>
  </si>
  <si>
    <t>1.585,00</t>
  </si>
  <si>
    <t>153.866,26</t>
  </si>
  <si>
    <t>63.574,94</t>
  </si>
  <si>
    <t>39.096,69</t>
  </si>
  <si>
    <t>39.436,25</t>
  </si>
  <si>
    <t>364.161,47</t>
  </si>
  <si>
    <t>166.285,00</t>
  </si>
  <si>
    <t>145.015,67</t>
  </si>
  <si>
    <t>29.794,90</t>
  </si>
  <si>
    <t>72.636,64</t>
  </si>
  <si>
    <t>128,95</t>
  </si>
  <si>
    <t>160,00</t>
  </si>
  <si>
    <t>39.855,18</t>
  </si>
  <si>
    <t>2.440,00</t>
  </si>
  <si>
    <t>Aktivnost: Program predškole</t>
  </si>
  <si>
    <t>68.135,00</t>
  </si>
  <si>
    <t>62.789,69</t>
  </si>
  <si>
    <t>28.140,00</t>
  </si>
  <si>
    <t>24.919,56</t>
  </si>
  <si>
    <t>4.843,00</t>
  </si>
  <si>
    <t>4.286,13</t>
  </si>
  <si>
    <t>3.862,52</t>
  </si>
  <si>
    <t>423,61</t>
  </si>
  <si>
    <t>9.152,00</t>
  </si>
  <si>
    <t>7.584,00</t>
  </si>
  <si>
    <t>24.000,00</t>
  </si>
  <si>
    <t>11.766,90</t>
  </si>
  <si>
    <t>12.233,10</t>
  </si>
  <si>
    <t>Aktivnost: Program djece s teškoćama u razvoju</t>
  </si>
  <si>
    <t>323.689,00</t>
  </si>
  <si>
    <t>321.828,75</t>
  </si>
  <si>
    <t>213.590,00</t>
  </si>
  <si>
    <t>213.451,97</t>
  </si>
  <si>
    <t>36.789,00</t>
  </si>
  <si>
    <t>36.713,98</t>
  </si>
  <si>
    <t>33.085,12</t>
  </si>
  <si>
    <t>3.628,86</t>
  </si>
  <si>
    <t>17.810,00</t>
  </si>
  <si>
    <t>14.270,80</t>
  </si>
  <si>
    <t>608,00</t>
  </si>
  <si>
    <t>11.462,80</t>
  </si>
  <si>
    <t>2.200,00</t>
  </si>
  <si>
    <t>29.375,00</t>
  </si>
  <si>
    <t>31.285,19</t>
  </si>
  <si>
    <t>6.135,21</t>
  </si>
  <si>
    <t>25.149,98</t>
  </si>
  <si>
    <t>12.125,00</t>
  </si>
  <si>
    <t>12.106,81</t>
  </si>
  <si>
    <t>9.481,81</t>
  </si>
  <si>
    <t>2.625,00</t>
  </si>
  <si>
    <t>Aktivnost: Zavičajna nastava</t>
  </si>
  <si>
    <t>557,68</t>
  </si>
  <si>
    <t>6.527,57</t>
  </si>
  <si>
    <t xml:space="preserve">Kapitalni projekt: Opremanje predškolske ustanove </t>
  </si>
  <si>
    <t>198.663,00</t>
  </si>
  <si>
    <t>163.313,40</t>
  </si>
  <si>
    <t>35.554,00</t>
  </si>
  <si>
    <t>36.279,25</t>
  </si>
  <si>
    <t>163.109,00</t>
  </si>
  <si>
    <t>127.034,15</t>
  </si>
  <si>
    <t>48.607,50</t>
  </si>
  <si>
    <t>90,65</t>
  </si>
  <si>
    <t>31.985,46</t>
  </si>
  <si>
    <t>46.350,54</t>
  </si>
  <si>
    <t>Kapitalni projekt: Adaptacija i sanacija predškolske ustanove</t>
  </si>
  <si>
    <t>112.500,00</t>
  </si>
  <si>
    <t>107.396,06</t>
  </si>
  <si>
    <t>PRORAČUNSKI KORISNIK 38399 DJEČJI VRTIĆ "PAPERINO"  POREČ</t>
  </si>
  <si>
    <t>4.114.022,00</t>
  </si>
  <si>
    <t>3.879.632,60</t>
  </si>
  <si>
    <t>2.205.302,00</t>
  </si>
  <si>
    <t>2.147.491,54</t>
  </si>
  <si>
    <t>812.000,00</t>
  </si>
  <si>
    <t>727.799,78</t>
  </si>
  <si>
    <t>Izvor 5.3.  Pomoći iz državnog proračuna za korisnike</t>
  </si>
  <si>
    <t>82.860,00</t>
  </si>
  <si>
    <t>Izvor 5.4. Pomoći iz županijskog proračuna za korisnike</t>
  </si>
  <si>
    <t>8.360,00</t>
  </si>
  <si>
    <t>970.000,00</t>
  </si>
  <si>
    <t>898.982,88</t>
  </si>
  <si>
    <t>35.500,00</t>
  </si>
  <si>
    <t>17.498,40</t>
  </si>
  <si>
    <t>3.802.052,00</t>
  </si>
  <si>
    <t>3.606.395,27</t>
  </si>
  <si>
    <t>2.265.700,00</t>
  </si>
  <si>
    <t>2.209.547,55</t>
  </si>
  <si>
    <t>83.800,00</t>
  </si>
  <si>
    <t>85.660,25</t>
  </si>
  <si>
    <t>387.662,00</t>
  </si>
  <si>
    <t>380.078,56</t>
  </si>
  <si>
    <t>342.512,60</t>
  </si>
  <si>
    <t>37.565,96</t>
  </si>
  <si>
    <t>227.200,00</t>
  </si>
  <si>
    <t>195.964,43</t>
  </si>
  <si>
    <t>10.721,20</t>
  </si>
  <si>
    <t>177.911,20</t>
  </si>
  <si>
    <t>7.332,03</t>
  </si>
  <si>
    <t>549.700,00</t>
  </si>
  <si>
    <t>515.213,63</t>
  </si>
  <si>
    <t>95.230,44</t>
  </si>
  <si>
    <t>238.832,15</t>
  </si>
  <si>
    <t>82.418,57</t>
  </si>
  <si>
    <t>27.151,76</t>
  </si>
  <si>
    <t>59.316,40</t>
  </si>
  <si>
    <t>12.264,31</t>
  </si>
  <si>
    <t>245.350,00</t>
  </si>
  <si>
    <t>186.597,55</t>
  </si>
  <si>
    <t>17.254,44</t>
  </si>
  <si>
    <t>28.929,79</t>
  </si>
  <si>
    <t>41.338,82</t>
  </si>
  <si>
    <t>16.465,00</t>
  </si>
  <si>
    <t>26.175,09</t>
  </si>
  <si>
    <t>27.174,00</t>
  </si>
  <si>
    <t>29.260,41</t>
  </si>
  <si>
    <t>42.640,00</t>
  </si>
  <si>
    <t>33.333,30</t>
  </si>
  <si>
    <t>18.093,20</t>
  </si>
  <si>
    <t>12.334,14</t>
  </si>
  <si>
    <t>2.905,96</t>
  </si>
  <si>
    <t>3.360,00</t>
  </si>
  <si>
    <t>Aktivnost: Program za djecu nacionalnih manjina</t>
  </si>
  <si>
    <t>27.600,00</t>
  </si>
  <si>
    <t>18.487,52</t>
  </si>
  <si>
    <t>19.500,00</t>
  </si>
  <si>
    <t>12.387,52</t>
  </si>
  <si>
    <t>6.100,00</t>
  </si>
  <si>
    <t>371,00</t>
  </si>
  <si>
    <t>3.399,00</t>
  </si>
  <si>
    <t>1.356,01</t>
  </si>
  <si>
    <t>2.042,99</t>
  </si>
  <si>
    <t>1.230,00</t>
  </si>
  <si>
    <t>272.650,00</t>
  </si>
  <si>
    <t>246.389,81</t>
  </si>
  <si>
    <t>GLAVA 00303 OSNOVNE ŠKOLE</t>
  </si>
  <si>
    <t>PRORAČUNSKI KORISNIK 10803 OSNOVNA ŠKOLA POREČ</t>
  </si>
  <si>
    <t>6.486.033,00</t>
  </si>
  <si>
    <t>6.327.292,43</t>
  </si>
  <si>
    <t>848.973,00</t>
  </si>
  <si>
    <t>901.684,07</t>
  </si>
  <si>
    <t>18.000,00</t>
  </si>
  <si>
    <t>21.425,00</t>
  </si>
  <si>
    <t>912.873,00</t>
  </si>
  <si>
    <t>899.816,72</t>
  </si>
  <si>
    <t>1.879.332,00</t>
  </si>
  <si>
    <t>1.636.368,49</t>
  </si>
  <si>
    <t>Izvor 5.1.  Pomoći za minimalni standard decentraliziranih funkcija</t>
  </si>
  <si>
    <t>2.227.525,00</t>
  </si>
  <si>
    <t>2.275.150,32</t>
  </si>
  <si>
    <t>143.563,00</t>
  </si>
  <si>
    <t>142.420,84</t>
  </si>
  <si>
    <t>21.622,00</t>
  </si>
  <si>
    <t>21.150,00</t>
  </si>
  <si>
    <t>Izvor 5.7.  Pomoći od izvanproračunskih korisnika za korisnike</t>
  </si>
  <si>
    <t>28.198,00</t>
  </si>
  <si>
    <t>20.666,84</t>
  </si>
  <si>
    <t>Izvor 5.9.  Pomoći iz gradskog proračuna za korisnike</t>
  </si>
  <si>
    <t>314.254,00</t>
  </si>
  <si>
    <t>316.111,57</t>
  </si>
  <si>
    <t>84.193,00</t>
  </si>
  <si>
    <t>84.186,85</t>
  </si>
  <si>
    <t>Izvor 7.4.  Prihodi od prodaje nefinancijske imovine prorač.korisnika</t>
  </si>
  <si>
    <t>8.311,73</t>
  </si>
  <si>
    <t>Aktivnost: Odgojnoobrazovno, administrativno i tehničko osoblje-minimalni standard</t>
  </si>
  <si>
    <t>1.864.525,00</t>
  </si>
  <si>
    <t>1.913.270,32</t>
  </si>
  <si>
    <t>27.362,00</t>
  </si>
  <si>
    <t>18.638,00</t>
  </si>
  <si>
    <t>604.457,00</t>
  </si>
  <si>
    <t>64.817,00</t>
  </si>
  <si>
    <t>426.000,00</t>
  </si>
  <si>
    <t>62.330,00</t>
  </si>
  <si>
    <t>31.310,00</t>
  </si>
  <si>
    <t>1.151.618,00</t>
  </si>
  <si>
    <t>1.200.363,32</t>
  </si>
  <si>
    <t>986.331,32</t>
  </si>
  <si>
    <t>63.148,00</t>
  </si>
  <si>
    <t>19.100,00</t>
  </si>
  <si>
    <t>6.784,00</t>
  </si>
  <si>
    <t>56.328,00</t>
  </si>
  <si>
    <t>26.740,00</t>
  </si>
  <si>
    <t>1.057,00</t>
  </si>
  <si>
    <t>5.120,00</t>
  </si>
  <si>
    <t>23.411,00</t>
  </si>
  <si>
    <t>122,00</t>
  </si>
  <si>
    <t>Aktivnost: Produženi boravak</t>
  </si>
  <si>
    <t>1.319.362,00</t>
  </si>
  <si>
    <t>1.250.359,62</t>
  </si>
  <si>
    <t>756.500,00</t>
  </si>
  <si>
    <t>743.978,96</t>
  </si>
  <si>
    <t>28.315,00</t>
  </si>
  <si>
    <t>27.873,10</t>
  </si>
  <si>
    <t>130.298,00</t>
  </si>
  <si>
    <t>127.964,39</t>
  </si>
  <si>
    <t>115.316,75</t>
  </si>
  <si>
    <t>12.647,64</t>
  </si>
  <si>
    <t>52.039,00</t>
  </si>
  <si>
    <t>49.588,04</t>
  </si>
  <si>
    <t>3.799,00</t>
  </si>
  <si>
    <t>45.789,04</t>
  </si>
  <si>
    <t>300.436,00</t>
  </si>
  <si>
    <t>278.998,02</t>
  </si>
  <si>
    <t>28.778,40</t>
  </si>
  <si>
    <t>199.367,17</t>
  </si>
  <si>
    <t>17.222,00</t>
  </si>
  <si>
    <t>33.630,45</t>
  </si>
  <si>
    <t>29.292,00</t>
  </si>
  <si>
    <t>14.978,92</t>
  </si>
  <si>
    <t>6.169,41</t>
  </si>
  <si>
    <t>8.809,51</t>
  </si>
  <si>
    <t>22.482,00</t>
  </si>
  <si>
    <t>6.978,19</t>
  </si>
  <si>
    <t>Aktivnost: Rad s nadarenim učenicima</t>
  </si>
  <si>
    <t>11.250,00</t>
  </si>
  <si>
    <t>11.077,02</t>
  </si>
  <si>
    <t>4.280,00</t>
  </si>
  <si>
    <t>4.107,09</t>
  </si>
  <si>
    <t>1.999,93</t>
  </si>
  <si>
    <t>4.970,00</t>
  </si>
  <si>
    <t>Aktivnost: Izborni i dodatni programi</t>
  </si>
  <si>
    <t>18.237,00</t>
  </si>
  <si>
    <t>14.975,16</t>
  </si>
  <si>
    <t>12.406,00</t>
  </si>
  <si>
    <t>10.407,16</t>
  </si>
  <si>
    <t>8.078,56</t>
  </si>
  <si>
    <t>2.328,60</t>
  </si>
  <si>
    <t>4.381,00</t>
  </si>
  <si>
    <t>3.100,00</t>
  </si>
  <si>
    <t>1.450,00</t>
  </si>
  <si>
    <t>1.468,00</t>
  </si>
  <si>
    <t>Aktivnost: Program izvannastavne aktivnosti</t>
  </si>
  <si>
    <t>28.236,00</t>
  </si>
  <si>
    <t>25.619,73</t>
  </si>
  <si>
    <t>7.389,00</t>
  </si>
  <si>
    <t>5.067,20</t>
  </si>
  <si>
    <t>4.629,00</t>
  </si>
  <si>
    <t>438,20</t>
  </si>
  <si>
    <t>3.878,00</t>
  </si>
  <si>
    <t>3.869,35</t>
  </si>
  <si>
    <t>375,00</t>
  </si>
  <si>
    <t>3.494,35</t>
  </si>
  <si>
    <t>5.296,00</t>
  </si>
  <si>
    <t>5.855,91</t>
  </si>
  <si>
    <t>1.320,00</t>
  </si>
  <si>
    <t>625,00</t>
  </si>
  <si>
    <t>6.579,00</t>
  </si>
  <si>
    <t>6.578,50</t>
  </si>
  <si>
    <t>3.774,00</t>
  </si>
  <si>
    <t>3.623,77</t>
  </si>
  <si>
    <t>Aktivnost: Sufinanciranje učenika za prehranu, izlete i dr.programe</t>
  </si>
  <si>
    <t>1.130.951,00</t>
  </si>
  <si>
    <t>951.362,34</t>
  </si>
  <si>
    <t>1.250,00</t>
  </si>
  <si>
    <t>8.933,00</t>
  </si>
  <si>
    <t>8.491,40</t>
  </si>
  <si>
    <t>1.049.966,00</t>
  </si>
  <si>
    <t>886.909,28</t>
  </si>
  <si>
    <t>51.221,80</t>
  </si>
  <si>
    <t>720.944,56</t>
  </si>
  <si>
    <t>100.863,95</t>
  </si>
  <si>
    <t>13.307,61</t>
  </si>
  <si>
    <t>571,36</t>
  </si>
  <si>
    <t>41.635,00</t>
  </si>
  <si>
    <t>29.837,50</t>
  </si>
  <si>
    <t>17.394,31</t>
  </si>
  <si>
    <t>8.175,69</t>
  </si>
  <si>
    <t>4.267,50</t>
  </si>
  <si>
    <t>29.167,00</t>
  </si>
  <si>
    <t>24.874,16</t>
  </si>
  <si>
    <t>Aktivnost: Objekti školskih zgrada i šire javne potrebe</t>
  </si>
  <si>
    <t>973.300,79</t>
  </si>
  <si>
    <t>247.658,00</t>
  </si>
  <si>
    <t>246.331,53</t>
  </si>
  <si>
    <t>31.497,55</t>
  </si>
  <si>
    <t>108.333,00</t>
  </si>
  <si>
    <t>102.319,00</t>
  </si>
  <si>
    <t>4.181,98</t>
  </si>
  <si>
    <t>588.758,00</t>
  </si>
  <si>
    <t>654.675,19</t>
  </si>
  <si>
    <t>73.484,07</t>
  </si>
  <si>
    <t>112.000,00</t>
  </si>
  <si>
    <t>35.496,81</t>
  </si>
  <si>
    <t>206.550,00</t>
  </si>
  <si>
    <t>22.511,95</t>
  </si>
  <si>
    <t>204.632,36</t>
  </si>
  <si>
    <t>76.457,00</t>
  </si>
  <si>
    <t>72.294,07</t>
  </si>
  <si>
    <t>16.357,00</t>
  </si>
  <si>
    <t>55.937,07</t>
  </si>
  <si>
    <t>Aktivnost: Odjel djece s teškoćama u razvoju</t>
  </si>
  <si>
    <t>17.200,00</t>
  </si>
  <si>
    <t>17.953,67</t>
  </si>
  <si>
    <t>3.700,00</t>
  </si>
  <si>
    <t>1.676,92</t>
  </si>
  <si>
    <t>13.500,00</t>
  </si>
  <si>
    <t>16.276,75</t>
  </si>
  <si>
    <t>Aktivnost: Školsko športsko društvo</t>
  </si>
  <si>
    <t>10.294,00</t>
  </si>
  <si>
    <t>1.190,00</t>
  </si>
  <si>
    <t>2.974,00</t>
  </si>
  <si>
    <t>6.130,00</t>
  </si>
  <si>
    <t>Aktivnost: Profesionalna orijentacija učenika</t>
  </si>
  <si>
    <t>1.665,00</t>
  </si>
  <si>
    <t>1.536,00</t>
  </si>
  <si>
    <t>A100013</t>
  </si>
  <si>
    <t>Aktivnost: Permanentno (interno) usavršavanje učitelja</t>
  </si>
  <si>
    <t>15.085,00</t>
  </si>
  <si>
    <t>7.047,33</t>
  </si>
  <si>
    <t>14.717,00</t>
  </si>
  <si>
    <t>6.679,41</t>
  </si>
  <si>
    <t>5.567,81</t>
  </si>
  <si>
    <t>1.111,60</t>
  </si>
  <si>
    <t>368,00</t>
  </si>
  <si>
    <t>367,92</t>
  </si>
  <si>
    <t>Aktivnost: Stučna županijska vrijeća</t>
  </si>
  <si>
    <t>1.954,00</t>
  </si>
  <si>
    <t>46,00</t>
  </si>
  <si>
    <t>Aktivnost: Učeničke zadruge</t>
  </si>
  <si>
    <t>A100026</t>
  </si>
  <si>
    <t>Aktivnost: Mentorstvo</t>
  </si>
  <si>
    <t>5.184,00</t>
  </si>
  <si>
    <t>5.183,99</t>
  </si>
  <si>
    <t>4.423,00</t>
  </si>
  <si>
    <t>4.423,19</t>
  </si>
  <si>
    <t>761,00</t>
  </si>
  <si>
    <t>760,80</t>
  </si>
  <si>
    <t>685,60</t>
  </si>
  <si>
    <t>75,20</t>
  </si>
  <si>
    <t>A100041</t>
  </si>
  <si>
    <t>11.500,12</t>
  </si>
  <si>
    <t>10.490,00</t>
  </si>
  <si>
    <t>10.026,31</t>
  </si>
  <si>
    <t>3.646,31</t>
  </si>
  <si>
    <t>6.380,00</t>
  </si>
  <si>
    <t>530,00</t>
  </si>
  <si>
    <t>493,81</t>
  </si>
  <si>
    <t>980,00</t>
  </si>
  <si>
    <t>A100043</t>
  </si>
  <si>
    <t>Aktivnost: Pomoćnik u nastavi</t>
  </si>
  <si>
    <t>66.860,00</t>
  </si>
  <si>
    <t>66.062,77</t>
  </si>
  <si>
    <t>50.260,00</t>
  </si>
  <si>
    <t>49.592,75</t>
  </si>
  <si>
    <t>8.660,00</t>
  </si>
  <si>
    <t>8.530,02</t>
  </si>
  <si>
    <t>7.686,92</t>
  </si>
  <si>
    <t>843,10</t>
  </si>
  <si>
    <t>1.940,00</t>
  </si>
  <si>
    <t>A100045</t>
  </si>
  <si>
    <t>Aktivnost: Područna škola Žbandaj - tehničko osoblje</t>
  </si>
  <si>
    <t>115.970,00</t>
  </si>
  <si>
    <t>118.361,61</t>
  </si>
  <si>
    <t>74.200,00</t>
  </si>
  <si>
    <t>73.373,37</t>
  </si>
  <si>
    <t>12.820,00</t>
  </si>
  <si>
    <t>12.620,14</t>
  </si>
  <si>
    <t>11.372,83</t>
  </si>
  <si>
    <t>1.247,31</t>
  </si>
  <si>
    <t>5.950,00</t>
  </si>
  <si>
    <t>5.943,10</t>
  </si>
  <si>
    <t>11.425,00</t>
  </si>
  <si>
    <t>Kapitalni projekt: Nabava opreme - minimalni standard</t>
  </si>
  <si>
    <t>61.632,45</t>
  </si>
  <si>
    <t>69.979,05</t>
  </si>
  <si>
    <t>22.641,25</t>
  </si>
  <si>
    <t>8.747,25</t>
  </si>
  <si>
    <t>Kapitalni projekt: Adaptacija i sanacija ustanova u OŠ - minimalni standard</t>
  </si>
  <si>
    <t>198.880,00</t>
  </si>
  <si>
    <t>Kapitalni projekt: Nabava opreme za škole iznad minimalnog standarda</t>
  </si>
  <si>
    <t>145.500,00</t>
  </si>
  <si>
    <t>145.955,91</t>
  </si>
  <si>
    <t>124.500,00</t>
  </si>
  <si>
    <t>127.957,29</t>
  </si>
  <si>
    <t>21.000,00</t>
  </si>
  <si>
    <t>17.998,62</t>
  </si>
  <si>
    <t>36.663,00</t>
  </si>
  <si>
    <t>219.730,00</t>
  </si>
  <si>
    <t>218.332,90</t>
  </si>
  <si>
    <t>22.500,00</t>
  </si>
  <si>
    <t>37.804,00</t>
  </si>
  <si>
    <t>37.553,25</t>
  </si>
  <si>
    <t>33.841,65</t>
  </si>
  <si>
    <t>3.711,60</t>
  </si>
  <si>
    <t>37.970,00</t>
  </si>
  <si>
    <t>36.975,42</t>
  </si>
  <si>
    <t>759,06</t>
  </si>
  <si>
    <t>36.216,36</t>
  </si>
  <si>
    <t>T100008</t>
  </si>
  <si>
    <t>Tekući projekt: Pomoćnik u školi - stručno osposobljavanje</t>
  </si>
  <si>
    <t>46.822,00</t>
  </si>
  <si>
    <t>39.097,92</t>
  </si>
  <si>
    <t>19.871,00</t>
  </si>
  <si>
    <t>14.417,04</t>
  </si>
  <si>
    <t>9.177,00</t>
  </si>
  <si>
    <t>6.906,88</t>
  </si>
  <si>
    <t>17.604,00</t>
  </si>
  <si>
    <t>170,00</t>
  </si>
  <si>
    <t>T100009</t>
  </si>
  <si>
    <t>Tekući projekt: Školska shema (voće i povrće, mlijeko i mliječni proizvodi)</t>
  </si>
  <si>
    <t>45.902,00</t>
  </si>
  <si>
    <t>45.479,56</t>
  </si>
  <si>
    <t>PRORAČUNSKI KORISNIK 16230 OSNOVNA ŠKOLA "BERNARDO PARENTIN" POREČ</t>
  </si>
  <si>
    <t>1.441.344,00</t>
  </si>
  <si>
    <t>1.116.534,75</t>
  </si>
  <si>
    <t>430.250,00</t>
  </si>
  <si>
    <t>359.448,69</t>
  </si>
  <si>
    <t>330.050,00</t>
  </si>
  <si>
    <t>242.419,32</t>
  </si>
  <si>
    <t>474.624,00</t>
  </si>
  <si>
    <t>426.998,68</t>
  </si>
  <si>
    <t>43.745,00</t>
  </si>
  <si>
    <t>40.052,06</t>
  </si>
  <si>
    <t>13.000,00</t>
  </si>
  <si>
    <t>10.790,00</t>
  </si>
  <si>
    <t>149.675,00</t>
  </si>
  <si>
    <t>36.826,00</t>
  </si>
  <si>
    <t>398.624,00</t>
  </si>
  <si>
    <t>351.001,94</t>
  </si>
  <si>
    <t>70.399,00</t>
  </si>
  <si>
    <t>16.012,00</t>
  </si>
  <si>
    <t>42.858,00</t>
  </si>
  <si>
    <t>10.029,00</t>
  </si>
  <si>
    <t>312.616,00</t>
  </si>
  <si>
    <t>265.298,31</t>
  </si>
  <si>
    <t>206.492,61</t>
  </si>
  <si>
    <t>9.971,00</t>
  </si>
  <si>
    <t>16.150,00</t>
  </si>
  <si>
    <t>3.365,00</t>
  </si>
  <si>
    <t>13.749,70</t>
  </si>
  <si>
    <t>4.570,00</t>
  </si>
  <si>
    <t>1.939,00</t>
  </si>
  <si>
    <t>670,00</t>
  </si>
  <si>
    <t>365,63</t>
  </si>
  <si>
    <t>367.600,00</t>
  </si>
  <si>
    <t>324.597,79</t>
  </si>
  <si>
    <t>156.285,00</t>
  </si>
  <si>
    <t>3.750,00</t>
  </si>
  <si>
    <t>29.890,00</t>
  </si>
  <si>
    <t>26.883,68</t>
  </si>
  <si>
    <t>24.226,52</t>
  </si>
  <si>
    <t>2.657,16</t>
  </si>
  <si>
    <t>16.170,00</t>
  </si>
  <si>
    <t>12.506,06</t>
  </si>
  <si>
    <t>2.733,00</t>
  </si>
  <si>
    <t>9.773,06</t>
  </si>
  <si>
    <t>149.940,00</t>
  </si>
  <si>
    <t>121.982,51</t>
  </si>
  <si>
    <t>4.821,80</t>
  </si>
  <si>
    <t>111.300,93</t>
  </si>
  <si>
    <t>1.079,50</t>
  </si>
  <si>
    <t>1.224,06</t>
  </si>
  <si>
    <t>2.684,96</t>
  </si>
  <si>
    <t>871,26</t>
  </si>
  <si>
    <t>9.600,00</t>
  </si>
  <si>
    <t>3.190,54</t>
  </si>
  <si>
    <t>426,78</t>
  </si>
  <si>
    <t>2.763,76</t>
  </si>
  <si>
    <t>24.788,00</t>
  </si>
  <si>
    <t>19.298,46</t>
  </si>
  <si>
    <t>4.564,00</t>
  </si>
  <si>
    <t>3.185,00</t>
  </si>
  <si>
    <t>2.564,00</t>
  </si>
  <si>
    <t>621,00</t>
  </si>
  <si>
    <t>12.324,00</t>
  </si>
  <si>
    <t>11.323,46</t>
  </si>
  <si>
    <t>10.323,46</t>
  </si>
  <si>
    <t>3.050,00</t>
  </si>
  <si>
    <t>649,86</t>
  </si>
  <si>
    <t>4.850,00</t>
  </si>
  <si>
    <t>4.140,14</t>
  </si>
  <si>
    <t>2.554,14</t>
  </si>
  <si>
    <t>1.586,00</t>
  </si>
  <si>
    <t>223.875,00</t>
  </si>
  <si>
    <t>98.253,80</t>
  </si>
  <si>
    <t>17.364,00</t>
  </si>
  <si>
    <t>2.760,09</t>
  </si>
  <si>
    <t>4.561,00</t>
  </si>
  <si>
    <t>474,74</t>
  </si>
  <si>
    <t>427,81</t>
  </si>
  <si>
    <t>46,93</t>
  </si>
  <si>
    <t>173.450,00</t>
  </si>
  <si>
    <t>84.763,98</t>
  </si>
  <si>
    <t>25.711,13</t>
  </si>
  <si>
    <t>59.052,85</t>
  </si>
  <si>
    <t>19.000,00</t>
  </si>
  <si>
    <t>10.254,99</t>
  </si>
  <si>
    <t>5.546,50</t>
  </si>
  <si>
    <t>4.702,86</t>
  </si>
  <si>
    <t>5,63</t>
  </si>
  <si>
    <t>64.093,00</t>
  </si>
  <si>
    <t>43.319,75</t>
  </si>
  <si>
    <t>10.949,00</t>
  </si>
  <si>
    <t>28.320,00</t>
  </si>
  <si>
    <t>11.496,54</t>
  </si>
  <si>
    <t>9.226,54</t>
  </si>
  <si>
    <t>2.100,00</t>
  </si>
  <si>
    <t>24.824,00</t>
  </si>
  <si>
    <t>24.823,21</t>
  </si>
  <si>
    <t>Aktivnost: Program škola nacionalnih manjina</t>
  </si>
  <si>
    <t>8.464,00</t>
  </si>
  <si>
    <t>8.463,52</t>
  </si>
  <si>
    <t>4.464,00</t>
  </si>
  <si>
    <t>4.463,52</t>
  </si>
  <si>
    <t>Aktivnost: Redoviti program odgoja i obrazovanja iznad standarda</t>
  </si>
  <si>
    <t>141.811,00</t>
  </si>
  <si>
    <t>118.436,65</t>
  </si>
  <si>
    <t>82.545,00</t>
  </si>
  <si>
    <t>79.186,98</t>
  </si>
  <si>
    <t>14.368,00</t>
  </si>
  <si>
    <t>13.620,16</t>
  </si>
  <si>
    <t>12.273,96</t>
  </si>
  <si>
    <t>1.346,20</t>
  </si>
  <si>
    <t>9.913,00</t>
  </si>
  <si>
    <t>9.346,72</t>
  </si>
  <si>
    <t>5.817,12</t>
  </si>
  <si>
    <t>2.848,60</t>
  </si>
  <si>
    <t>681,00</t>
  </si>
  <si>
    <t>11.737,00</t>
  </si>
  <si>
    <t>10.129,23</t>
  </si>
  <si>
    <t>5.862,96</t>
  </si>
  <si>
    <t>2.700,00</t>
  </si>
  <si>
    <t>649,13</t>
  </si>
  <si>
    <t>917,14</t>
  </si>
  <si>
    <t>21.448,00</t>
  </si>
  <si>
    <t>5.036,07</t>
  </si>
  <si>
    <t>2.783,38</t>
  </si>
  <si>
    <t>773,60</t>
  </si>
  <si>
    <t>177,00</t>
  </si>
  <si>
    <t>1.302,09</t>
  </si>
  <si>
    <t>1.117,49</t>
  </si>
  <si>
    <t>810,00</t>
  </si>
  <si>
    <t>307,49</t>
  </si>
  <si>
    <t>300,00</t>
  </si>
  <si>
    <t>Aktivnost: Prijateljstvo bez granica</t>
  </si>
  <si>
    <t>7.859,00</t>
  </si>
  <si>
    <t>7.525,94</t>
  </si>
  <si>
    <t>3.552,00</t>
  </si>
  <si>
    <t>1.607,00</t>
  </si>
  <si>
    <t>1.433,44</t>
  </si>
  <si>
    <t>2.693,50</t>
  </si>
  <si>
    <t>4.500,00</t>
  </si>
  <si>
    <t>33.753,00</t>
  </si>
  <si>
    <t>33.751,43</t>
  </si>
  <si>
    <t>14.184,58</t>
  </si>
  <si>
    <t>7.260,76</t>
  </si>
  <si>
    <t>12.306,09</t>
  </si>
  <si>
    <t>42.247,00</t>
  </si>
  <si>
    <t>42.245,31</t>
  </si>
  <si>
    <t>108.235,00</t>
  </si>
  <si>
    <t>51.688,10</t>
  </si>
  <si>
    <t>106.235,00</t>
  </si>
  <si>
    <t>49.688,10</t>
  </si>
  <si>
    <t>4.745,00</t>
  </si>
  <si>
    <t>2.702,06</t>
  </si>
  <si>
    <t>PRORAČUNSKI KORISNIK 48486 UMJETNIČKA ŠKOLA POREČ</t>
  </si>
  <si>
    <t>1.783.629,00</t>
  </si>
  <si>
    <t>1.409.868,22</t>
  </si>
  <si>
    <t>272.576,00</t>
  </si>
  <si>
    <t>169.425,25</t>
  </si>
  <si>
    <t>800.280,00</t>
  </si>
  <si>
    <t>635.388,61</t>
  </si>
  <si>
    <t>478.225,00</t>
  </si>
  <si>
    <t>18.398,00</t>
  </si>
  <si>
    <t>10.330,00</t>
  </si>
  <si>
    <t xml:space="preserve">Izvor 5.4.  Pomoći iz županijskog proračuna za korisnike </t>
  </si>
  <si>
    <t>194.150,00</t>
  </si>
  <si>
    <t>91.499,36</t>
  </si>
  <si>
    <t>360.115,00</t>
  </si>
  <si>
    <t>114.728,00</t>
  </si>
  <si>
    <t>109.389,00</t>
  </si>
  <si>
    <t>5.339,00</t>
  </si>
  <si>
    <t>21.260,00</t>
  </si>
  <si>
    <t>173.627,00</t>
  </si>
  <si>
    <t>53.050,00</t>
  </si>
  <si>
    <t>76.223,00</t>
  </si>
  <si>
    <t>14.393,00</t>
  </si>
  <si>
    <t>5.675,00</t>
  </si>
  <si>
    <t>12.500,00</t>
  </si>
  <si>
    <t>11.786,00</t>
  </si>
  <si>
    <t>27.000,00</t>
  </si>
  <si>
    <t>8.500,00</t>
  </si>
  <si>
    <t>Aktivnost: Redovni programi glazbene škole</t>
  </si>
  <si>
    <t>960.088,00</t>
  </si>
  <si>
    <t>634.907,42</t>
  </si>
  <si>
    <t>193.630,00</t>
  </si>
  <si>
    <t>32.087,95</t>
  </si>
  <si>
    <t>33.298,00</t>
  </si>
  <si>
    <t>5.519,17</t>
  </si>
  <si>
    <t>4.973,67</t>
  </si>
  <si>
    <t>545,50</t>
  </si>
  <si>
    <t>150.860,00</t>
  </si>
  <si>
    <t>122.455,63</t>
  </si>
  <si>
    <t>118.868,63</t>
  </si>
  <si>
    <t>3.587,00</t>
  </si>
  <si>
    <t>130.200,00</t>
  </si>
  <si>
    <t>106.698,66</t>
  </si>
  <si>
    <t>21.889,22</t>
  </si>
  <si>
    <t>68.551,19</t>
  </si>
  <si>
    <t>6.793,95</t>
  </si>
  <si>
    <t>9.464,30</t>
  </si>
  <si>
    <t>293.600,00</t>
  </si>
  <si>
    <t>230.835,98</t>
  </si>
  <si>
    <t>68.490,31</t>
  </si>
  <si>
    <t>9.799,87</t>
  </si>
  <si>
    <t>1.206,16</t>
  </si>
  <si>
    <t>24.375,00</t>
  </si>
  <si>
    <t>2.875,00</t>
  </si>
  <si>
    <t>95.642,33</t>
  </si>
  <si>
    <t>25.103,55</t>
  </si>
  <si>
    <t>3.343,76</t>
  </si>
  <si>
    <t>56.000,00</t>
  </si>
  <si>
    <t>48.069,58</t>
  </si>
  <si>
    <t>96.000,00</t>
  </si>
  <si>
    <t>87.434,91</t>
  </si>
  <si>
    <t>17.019,02</t>
  </si>
  <si>
    <t>12.081,46</t>
  </si>
  <si>
    <t>34.157,28</t>
  </si>
  <si>
    <t>8.300,00</t>
  </si>
  <si>
    <t>4.438,91</t>
  </si>
  <si>
    <t>11.438,24</t>
  </si>
  <si>
    <t>555,54</t>
  </si>
  <si>
    <t>275,00</t>
  </si>
  <si>
    <t>280,54</t>
  </si>
  <si>
    <t>A100046</t>
  </si>
  <si>
    <t>Aktivnost: Međunarodno gitarističko natjecanje "Poreč Fest"</t>
  </si>
  <si>
    <t>119.316,00</t>
  </si>
  <si>
    <t>118.755,85</t>
  </si>
  <si>
    <t>92.434,00</t>
  </si>
  <si>
    <t>91.874,35</t>
  </si>
  <si>
    <t>65.541,00</t>
  </si>
  <si>
    <t>3.141,00</t>
  </si>
  <si>
    <t>23.192,35</t>
  </si>
  <si>
    <t>7.621,00</t>
  </si>
  <si>
    <t>19.261,00</t>
  </si>
  <si>
    <t>19.260,50</t>
  </si>
  <si>
    <t>35.087,00</t>
  </si>
  <si>
    <t>11.790,00</t>
  </si>
  <si>
    <t>17.077,00</t>
  </si>
  <si>
    <t>6.220,00</t>
  </si>
  <si>
    <t>83.023,00</t>
  </si>
  <si>
    <t>Kapitalni projekt: Adaptacija i sanacija ustanova u OŠ iznad minimalnog standarda</t>
  </si>
  <si>
    <t>58.000,00</t>
  </si>
  <si>
    <t>57.447,50</t>
  </si>
  <si>
    <t>12.448,00</t>
  </si>
  <si>
    <t>44.999,50</t>
  </si>
  <si>
    <t>168.000,00</t>
  </si>
  <si>
    <t>120.532,45</t>
  </si>
  <si>
    <t>153.000,00</t>
  </si>
  <si>
    <t>101.499,36</t>
  </si>
  <si>
    <t>19.033,09</t>
  </si>
  <si>
    <t>PRORAČUNSKI KORISNIK 50338 OSNOVNA ŠKOLA FINIDA POREČ</t>
  </si>
  <si>
    <t>1.205.962,00</t>
  </si>
  <si>
    <t>1.217.998,17</t>
  </si>
  <si>
    <t>Izvor 1.4. 1. Opći prihodi i primici</t>
  </si>
  <si>
    <t>185.415,00</t>
  </si>
  <si>
    <t>158.260,65</t>
  </si>
  <si>
    <t>Izvor 4.8. 4. Prihodi za posebne namjnene proračunskih korisnika</t>
  </si>
  <si>
    <t>335.790,00</t>
  </si>
  <si>
    <t>390.952,61</t>
  </si>
  <si>
    <t>Izvor 5.1. 5. Pomoći za minimalni standard decentraliziranih funkcija</t>
  </si>
  <si>
    <t>471.524,00</t>
  </si>
  <si>
    <t>Izvor 5.3. 5. Pomoći iz državnog proračuna za korisnike</t>
  </si>
  <si>
    <t>10.870,00</t>
  </si>
  <si>
    <t>65.050,21</t>
  </si>
  <si>
    <t>Izvor 5.4. 5. Pomoći iz županijskog proračuna za korisnike</t>
  </si>
  <si>
    <t>8.748,00</t>
  </si>
  <si>
    <t>875,00</t>
  </si>
  <si>
    <t>Izvor 5.9. 5. Pomoći iz gradskog proračuna za korisnike</t>
  </si>
  <si>
    <t>94.850,00</t>
  </si>
  <si>
    <t>33.255,41</t>
  </si>
  <si>
    <t>Izvor 6.1. 6. Donacije za proračunske korisnike</t>
  </si>
  <si>
    <t>98.765,00</t>
  </si>
  <si>
    <t>98.080,29</t>
  </si>
  <si>
    <t>420.349,00</t>
  </si>
  <si>
    <t>420.487,25</t>
  </si>
  <si>
    <t>4.048,00</t>
  </si>
  <si>
    <t>4.028,40</t>
  </si>
  <si>
    <t>2.942,40</t>
  </si>
  <si>
    <t>800,00</t>
  </si>
  <si>
    <t>286,00</t>
  </si>
  <si>
    <t>108.374,00</t>
  </si>
  <si>
    <t>104.629,40</t>
  </si>
  <si>
    <t>23.584,26</t>
  </si>
  <si>
    <t>67.656,00</t>
  </si>
  <si>
    <t>9.967,11</t>
  </si>
  <si>
    <t>440,00</t>
  </si>
  <si>
    <t>2.982,03</t>
  </si>
  <si>
    <t>289.827,00</t>
  </si>
  <si>
    <t>295.746,29</t>
  </si>
  <si>
    <t>244.200,04</t>
  </si>
  <si>
    <t>3.318,75</t>
  </si>
  <si>
    <t>2.362,50</t>
  </si>
  <si>
    <t>7.677,50</t>
  </si>
  <si>
    <t>10.375,00</t>
  </si>
  <si>
    <t>2.812,50</t>
  </si>
  <si>
    <t>17.100,00</t>
  </si>
  <si>
    <t>15.251,91</t>
  </si>
  <si>
    <t>2.716,51</t>
  </si>
  <si>
    <t>1.648,00</t>
  </si>
  <si>
    <t>885,00</t>
  </si>
  <si>
    <t>10.002,40</t>
  </si>
  <si>
    <t>831,25</t>
  </si>
  <si>
    <t>246.144,00</t>
  </si>
  <si>
    <t>295.130,03</t>
  </si>
  <si>
    <t>140.245,00</t>
  </si>
  <si>
    <t>102.205,60</t>
  </si>
  <si>
    <t>6.750,00</t>
  </si>
  <si>
    <t>24.125,00</t>
  </si>
  <si>
    <t>16.629,22</t>
  </si>
  <si>
    <t>14.985,65</t>
  </si>
  <si>
    <t>1.643,57</t>
  </si>
  <si>
    <t>17.350,00</t>
  </si>
  <si>
    <t>2.300,00</t>
  </si>
  <si>
    <t>56.758,00</t>
  </si>
  <si>
    <t>165.329,81</t>
  </si>
  <si>
    <t>8.499,00</t>
  </si>
  <si>
    <t>156.470,88</t>
  </si>
  <si>
    <t>359,93</t>
  </si>
  <si>
    <t>249,40</t>
  </si>
  <si>
    <t>1.666,00</t>
  </si>
  <si>
    <t>2.082,00</t>
  </si>
  <si>
    <t>1.416,00</t>
  </si>
  <si>
    <t>666,00</t>
  </si>
  <si>
    <t>5.683,00</t>
  </si>
  <si>
    <t>1.517,00</t>
  </si>
  <si>
    <t>2.066,00</t>
  </si>
  <si>
    <t>192.497,00</t>
  </si>
  <si>
    <t>170.273,91</t>
  </si>
  <si>
    <t>180.165,00</t>
  </si>
  <si>
    <t>163.320,91</t>
  </si>
  <si>
    <t>10.833,00</t>
  </si>
  <si>
    <t>152.487,91</t>
  </si>
  <si>
    <t>6.499,00</t>
  </si>
  <si>
    <t>1.120,00</t>
  </si>
  <si>
    <t>5.833,00</t>
  </si>
  <si>
    <t>69.933,00</t>
  </si>
  <si>
    <t>74.198,34</t>
  </si>
  <si>
    <t>53.165,00</t>
  </si>
  <si>
    <t>39.946,78</t>
  </si>
  <si>
    <t>10.135,00</t>
  </si>
  <si>
    <t>27.931,40</t>
  </si>
  <si>
    <t>15.870,33</t>
  </si>
  <si>
    <t>7.041,83</t>
  </si>
  <si>
    <t>5.019,24</t>
  </si>
  <si>
    <t>6.633,00</t>
  </si>
  <si>
    <t>6.320,16</t>
  </si>
  <si>
    <t>5.332,00</t>
  </si>
  <si>
    <t>1.324,00</t>
  </si>
  <si>
    <t>2.966,00</t>
  </si>
  <si>
    <t>449,00</t>
  </si>
  <si>
    <t>219,00</t>
  </si>
  <si>
    <t>230,00</t>
  </si>
  <si>
    <t>366,00</t>
  </si>
  <si>
    <t>7.749,00</t>
  </si>
  <si>
    <t>5.445,98</t>
  </si>
  <si>
    <t>1.400,00</t>
  </si>
  <si>
    <t>549,98</t>
  </si>
  <si>
    <t>6.349,00</t>
  </si>
  <si>
    <t>4.896,00</t>
  </si>
  <si>
    <t>250,00</t>
  </si>
  <si>
    <t>8.204,00</t>
  </si>
  <si>
    <t>1.204,00</t>
  </si>
  <si>
    <t>2.199,00</t>
  </si>
  <si>
    <t>2.765,00</t>
  </si>
  <si>
    <t>51.175,00</t>
  </si>
  <si>
    <t>51.036,75</t>
  </si>
  <si>
    <t>34.675,00</t>
  </si>
  <si>
    <t>34.536,75</t>
  </si>
  <si>
    <t>25.428,75</t>
  </si>
  <si>
    <t>9.108,00</t>
  </si>
  <si>
    <t>98.099,00</t>
  </si>
  <si>
    <t>157.078,00</t>
  </si>
  <si>
    <t>41.423,75</t>
  </si>
  <si>
    <t>78.099,00</t>
  </si>
  <si>
    <t>112.654,25</t>
  </si>
  <si>
    <t>67.050,00</t>
  </si>
  <si>
    <t>25.654,06</t>
  </si>
  <si>
    <t>3.500,00</t>
  </si>
  <si>
    <t>11.600,00</t>
  </si>
  <si>
    <t>4.101,35</t>
  </si>
  <si>
    <t>3.695,98</t>
  </si>
  <si>
    <t>405,37</t>
  </si>
  <si>
    <t>10.500,00</t>
  </si>
  <si>
    <t>700,00</t>
  </si>
  <si>
    <t>6.052,50</t>
  </si>
  <si>
    <t>GLAVA 00304 UČILIŠTA</t>
  </si>
  <si>
    <t>PRORAČUNSKI KORISNIK 10879 PUČKO OTVARENO UČILIŠTE POREČ</t>
  </si>
  <si>
    <t>3.445.240,00</t>
  </si>
  <si>
    <t>3.324.089,28</t>
  </si>
  <si>
    <t>Izvor 1.5.  Opći prihodi i primici proračunskih korisnika</t>
  </si>
  <si>
    <t>103.456,00</t>
  </si>
  <si>
    <t>45.327,58</t>
  </si>
  <si>
    <t>78.000,00</t>
  </si>
  <si>
    <t>60.747,98</t>
  </si>
  <si>
    <t>1.440.598,00</t>
  </si>
  <si>
    <t>1.191.843,80</t>
  </si>
  <si>
    <t>226.505,00</t>
  </si>
  <si>
    <t>223.775,71</t>
  </si>
  <si>
    <t>162.131,00</t>
  </si>
  <si>
    <t>160.371,18</t>
  </si>
  <si>
    <t>Izvor 5.6.  Pomoći od institucija i tijela EU za korisnike</t>
  </si>
  <si>
    <t>355.495,00</t>
  </si>
  <si>
    <t>282.106,07</t>
  </si>
  <si>
    <t>Izvor 5.8.  Pomoći od korisnika za prijenose sredstava EU za korisnike</t>
  </si>
  <si>
    <t>355.171,00</t>
  </si>
  <si>
    <t>328.955,81</t>
  </si>
  <si>
    <t>13.279,00</t>
  </si>
  <si>
    <t>19.889,00</t>
  </si>
  <si>
    <t>6.222,00</t>
  </si>
  <si>
    <t>6.217,28</t>
  </si>
  <si>
    <t>Aktivnost: Administrativno, tehničko i stručno osoblje - uprava</t>
  </si>
  <si>
    <t>1.856.255,00</t>
  </si>
  <si>
    <t>1.712.092,89</t>
  </si>
  <si>
    <t>930.000,00</t>
  </si>
  <si>
    <t>917.257,22</t>
  </si>
  <si>
    <t>33.600,00</t>
  </si>
  <si>
    <t>30.287,21</t>
  </si>
  <si>
    <t>159.960,00</t>
  </si>
  <si>
    <t>157.768,23</t>
  </si>
  <si>
    <t>142.174,90</t>
  </si>
  <si>
    <t>15.593,33</t>
  </si>
  <si>
    <t>174.000,00</t>
  </si>
  <si>
    <t>165.477,29</t>
  </si>
  <si>
    <t>9.127,88</t>
  </si>
  <si>
    <t>150.319,41</t>
  </si>
  <si>
    <t>6.030,00</t>
  </si>
  <si>
    <t>111.000,00</t>
  </si>
  <si>
    <t>69.713,83</t>
  </si>
  <si>
    <t>22.465,93</t>
  </si>
  <si>
    <t>37.991,33</t>
  </si>
  <si>
    <t>6.279,94</t>
  </si>
  <si>
    <t>2.976,63</t>
  </si>
  <si>
    <t>358.595,00</t>
  </si>
  <si>
    <t>295.325,92</t>
  </si>
  <si>
    <t>19.126,16</t>
  </si>
  <si>
    <t>71.669,53</t>
  </si>
  <si>
    <t>1.732,27</t>
  </si>
  <si>
    <t>11.101,50</t>
  </si>
  <si>
    <t>3.438,08</t>
  </si>
  <si>
    <t>124.758,38</t>
  </si>
  <si>
    <t>44.000,00</t>
  </si>
  <si>
    <t>87.500,00</t>
  </si>
  <si>
    <t>75.977,65</t>
  </si>
  <si>
    <t>26.403,60</t>
  </si>
  <si>
    <t>36.141,29</t>
  </si>
  <si>
    <t>3.600,00</t>
  </si>
  <si>
    <t>6.832,76</t>
  </si>
  <si>
    <t>1.600,00</t>
  </si>
  <si>
    <t>285,54</t>
  </si>
  <si>
    <t>35,54</t>
  </si>
  <si>
    <t>Aktivnost: Administrativno, tehničko i stručno osoblje - kulturna djelatnost</t>
  </si>
  <si>
    <t>1.120.000,00</t>
  </si>
  <si>
    <t>1.083.489,94</t>
  </si>
  <si>
    <t>868.000,00</t>
  </si>
  <si>
    <t>841.322,45</t>
  </si>
  <si>
    <t>103.000,00</t>
  </si>
  <si>
    <t>98.173,22</t>
  </si>
  <si>
    <t>149.000,00</t>
  </si>
  <si>
    <t>143.994,27</t>
  </si>
  <si>
    <t>129.762,27</t>
  </si>
  <si>
    <t>14.232,00</t>
  </si>
  <si>
    <t>Aktivnost: Manifestacije, predstave, izložbe i obrazovanje  u kulturi</t>
  </si>
  <si>
    <t>2.319.314,00</t>
  </si>
  <si>
    <t>2.059.269,41</t>
  </si>
  <si>
    <t>31.652,00</t>
  </si>
  <si>
    <t>21.414,80</t>
  </si>
  <si>
    <t>17.214,80</t>
  </si>
  <si>
    <t>4.200,00</t>
  </si>
  <si>
    <t>200.240,00</t>
  </si>
  <si>
    <t>155.066,78</t>
  </si>
  <si>
    <t>37.893,41</t>
  </si>
  <si>
    <t>68.344,53</t>
  </si>
  <si>
    <t>23.223,63</t>
  </si>
  <si>
    <t>21.779,00</t>
  </si>
  <si>
    <t>3.826,21</t>
  </si>
  <si>
    <t>1.960.903,00</t>
  </si>
  <si>
    <t>1.761.517,75</t>
  </si>
  <si>
    <t>55.468,94</t>
  </si>
  <si>
    <t>25.935,45</t>
  </si>
  <si>
    <t>42.514,71</t>
  </si>
  <si>
    <t>22.899,70</t>
  </si>
  <si>
    <t>410.083,39</t>
  </si>
  <si>
    <t>1.087.796,34</t>
  </si>
  <si>
    <t>27.145,82</t>
  </si>
  <si>
    <t>89.673,40</t>
  </si>
  <si>
    <t>11.332,00</t>
  </si>
  <si>
    <t>11.194,30</t>
  </si>
  <si>
    <t>113.772,00</t>
  </si>
  <si>
    <t>109.160,78</t>
  </si>
  <si>
    <t>4.238,55</t>
  </si>
  <si>
    <t>36.124,84</t>
  </si>
  <si>
    <t>350,00</t>
  </si>
  <si>
    <t>23.689,53</t>
  </si>
  <si>
    <t>44.757,86</t>
  </si>
  <si>
    <t>1.415,00</t>
  </si>
  <si>
    <t>915,00</t>
  </si>
  <si>
    <t>Kapitalni projekt: Nabava opreme za upravu</t>
  </si>
  <si>
    <t>23.083,00</t>
  </si>
  <si>
    <t>23.082,70</t>
  </si>
  <si>
    <t>14.650,00</t>
  </si>
  <si>
    <t>14.649,70</t>
  </si>
  <si>
    <t>8.433,00</t>
  </si>
  <si>
    <t>Kapitalni projekt: Nabava opreme u kulturi</t>
  </si>
  <si>
    <t>68.639,00</t>
  </si>
  <si>
    <t>68.540,06</t>
  </si>
  <si>
    <t>40.139,00</t>
  </si>
  <si>
    <t>40.148,06</t>
  </si>
  <si>
    <t>18.739,00</t>
  </si>
  <si>
    <t>6.514,34</t>
  </si>
  <si>
    <t>14.894,72</t>
  </si>
  <si>
    <t>28.500,00</t>
  </si>
  <si>
    <t>28.392,00</t>
  </si>
  <si>
    <t>Tekući projekt: EU projekt: START IN KAMP-ESF</t>
  </si>
  <si>
    <t>77.094,95</t>
  </si>
  <si>
    <t>13.771,00</t>
  </si>
  <si>
    <t>13.263,56</t>
  </si>
  <si>
    <t>11.952,63</t>
  </si>
  <si>
    <t>1.310,93</t>
  </si>
  <si>
    <t>2.737,39</t>
  </si>
  <si>
    <t>29.001,04</t>
  </si>
  <si>
    <t>5.500,00</t>
  </si>
  <si>
    <t>20.496,70</t>
  </si>
  <si>
    <t>3.004,34</t>
  </si>
  <si>
    <t>152.244,10</t>
  </si>
  <si>
    <t>7.881,60</t>
  </si>
  <si>
    <t>65.300,00</t>
  </si>
  <si>
    <t>76.062,50</t>
  </si>
  <si>
    <t>2.500,00</t>
  </si>
  <si>
    <t>42.300,00</t>
  </si>
  <si>
    <t>31.132,96</t>
  </si>
  <si>
    <t>21.100,00</t>
  </si>
  <si>
    <t>20.981,81</t>
  </si>
  <si>
    <t>Tekući projekt: EU projekt: ARCHEO S. - INTERREG IT - HRV</t>
  </si>
  <si>
    <t>466.745,00</t>
  </si>
  <si>
    <t>393.282,17</t>
  </si>
  <si>
    <t>97.100,00</t>
  </si>
  <si>
    <t>16.645,00</t>
  </si>
  <si>
    <t>16.526,10</t>
  </si>
  <si>
    <t>14.850,00</t>
  </si>
  <si>
    <t>1.676,10</t>
  </si>
  <si>
    <t>32.277,31</t>
  </si>
  <si>
    <t>31.252,51</t>
  </si>
  <si>
    <t>1.024,80</t>
  </si>
  <si>
    <t>291.000,00</t>
  </si>
  <si>
    <t>220.011,98</t>
  </si>
  <si>
    <t>19.025,00</t>
  </si>
  <si>
    <t>178.986,98</t>
  </si>
  <si>
    <t>6.308,09</t>
  </si>
  <si>
    <t>15.558,69</t>
  </si>
  <si>
    <t>61.890,00</t>
  </si>
  <si>
    <t>59.610,71</t>
  </si>
  <si>
    <t>43.848,00</t>
  </si>
  <si>
    <t>41.580,34</t>
  </si>
  <si>
    <t>7.542,00</t>
  </si>
  <si>
    <t>7.530,37</t>
  </si>
  <si>
    <t>6.786,08</t>
  </si>
  <si>
    <t>744,29</t>
  </si>
  <si>
    <t>GLAVA 00305 KNJIŽNICE</t>
  </si>
  <si>
    <t>PRORAČUNSKI KORISNIK 42418 GRADSKA KNJIŽNICA POREČ</t>
  </si>
  <si>
    <t>1.077.670,00</t>
  </si>
  <si>
    <t>1.072.444,83</t>
  </si>
  <si>
    <t>212.984,00</t>
  </si>
  <si>
    <t>166.132,04</t>
  </si>
  <si>
    <t>147.000,00</t>
  </si>
  <si>
    <t>22.000,00</t>
  </si>
  <si>
    <t>15.500,00</t>
  </si>
  <si>
    <t>9.528,00</t>
  </si>
  <si>
    <t>9.527,70</t>
  </si>
  <si>
    <t>Izvor 7.5.  Prihodi naknade s naslova osiguranja za PK</t>
  </si>
  <si>
    <t>13.760,00</t>
  </si>
  <si>
    <t>3.760,00</t>
  </si>
  <si>
    <t>Aktivnost: Administrativno, tehničko i stručno osoblje - knjižnica</t>
  </si>
  <si>
    <t>1.129.053,00</t>
  </si>
  <si>
    <t>1.084.094,21</t>
  </si>
  <si>
    <t>666.800,00</t>
  </si>
  <si>
    <t>663.096,44</t>
  </si>
  <si>
    <t>16.900,00</t>
  </si>
  <si>
    <t>16.247,80</t>
  </si>
  <si>
    <t>114.900,00</t>
  </si>
  <si>
    <t>114.052,64</t>
  </si>
  <si>
    <t>102.780,00</t>
  </si>
  <si>
    <t>11.272,64</t>
  </si>
  <si>
    <t>73.350,00</t>
  </si>
  <si>
    <t>70.119,00</t>
  </si>
  <si>
    <t>2.119,00</t>
  </si>
  <si>
    <t>68.000,00</t>
  </si>
  <si>
    <t>104.351,00</t>
  </si>
  <si>
    <t>89.936,79</t>
  </si>
  <si>
    <t>22.861,74</t>
  </si>
  <si>
    <t>66.550,05</t>
  </si>
  <si>
    <t>525,00</t>
  </si>
  <si>
    <t>128.654,00</t>
  </si>
  <si>
    <t>107.891,60</t>
  </si>
  <si>
    <t>16.038,83</t>
  </si>
  <si>
    <t>10.376,63</t>
  </si>
  <si>
    <t>5.402,36</t>
  </si>
  <si>
    <t>32.886,10</t>
  </si>
  <si>
    <t>35.295,23</t>
  </si>
  <si>
    <t>7.892,45</t>
  </si>
  <si>
    <t>14.370,00</t>
  </si>
  <si>
    <t>13.202,04</t>
  </si>
  <si>
    <t>9.917,72</t>
  </si>
  <si>
    <t>450,00</t>
  </si>
  <si>
    <t>987,50</t>
  </si>
  <si>
    <t>1.846,82</t>
  </si>
  <si>
    <t>200,00</t>
  </si>
  <si>
    <t>20,20</t>
  </si>
  <si>
    <t>Aktivnost: Književni susreti, nagrade i sajmovi</t>
  </si>
  <si>
    <t>153.789,00</t>
  </si>
  <si>
    <t>141.795,11</t>
  </si>
  <si>
    <t>6.514,12</t>
  </si>
  <si>
    <t>14.899,00</t>
  </si>
  <si>
    <t>12.147,25</t>
  </si>
  <si>
    <t>103.890,00</t>
  </si>
  <si>
    <t>95.972,88</t>
  </si>
  <si>
    <t>1.690,62</t>
  </si>
  <si>
    <t>1.333,80</t>
  </si>
  <si>
    <t>57.411,18</t>
  </si>
  <si>
    <t>35.187,28</t>
  </si>
  <si>
    <t>14.500,00</t>
  </si>
  <si>
    <t>14.574,91</t>
  </si>
  <si>
    <t>12.585,95</t>
  </si>
  <si>
    <t>1.441,00</t>
  </si>
  <si>
    <t>11.144,95</t>
  </si>
  <si>
    <t>Kapitalni projekt: Nabavka knjižne i neknjižne građe</t>
  </si>
  <si>
    <t>K100007</t>
  </si>
  <si>
    <t>Kapitalni projekt: Nabava opreme za knjižnice</t>
  </si>
  <si>
    <t>15.600,00</t>
  </si>
  <si>
    <t>10.085,25</t>
  </si>
  <si>
    <t>K100016</t>
  </si>
  <si>
    <t>Kapitalni projekt: Adaptacija i sanacija knjižnice</t>
  </si>
  <si>
    <t>44.550,00</t>
  </si>
  <si>
    <t>GLAVA 00306 MUZEJI</t>
  </si>
  <si>
    <t>PRORAČUNSKI KORISNIK 43079 ZAVIČAJNI MUZEJ POREŠTINE POREČ</t>
  </si>
  <si>
    <t>1.675.176,00</t>
  </si>
  <si>
    <t>1.662.156,82</t>
  </si>
  <si>
    <t>88.383,00</t>
  </si>
  <si>
    <t>87.985,09</t>
  </si>
  <si>
    <t>399.579,59</t>
  </si>
  <si>
    <t>148.800,00</t>
  </si>
  <si>
    <t>111.631,12</t>
  </si>
  <si>
    <t>209.637,00</t>
  </si>
  <si>
    <t>209.536,61</t>
  </si>
  <si>
    <t>125.010,00</t>
  </si>
  <si>
    <t>124.868,87</t>
  </si>
  <si>
    <t>309.610,00</t>
  </si>
  <si>
    <t>92.242,89</t>
  </si>
  <si>
    <t>12.528,00</t>
  </si>
  <si>
    <t>12.527,88</t>
  </si>
  <si>
    <t>32.375,00</t>
  </si>
  <si>
    <t>690,00</t>
  </si>
  <si>
    <t>Aktivnost: Administrativno, tehničko i stručno osoblje - muzej</t>
  </si>
  <si>
    <t>1.750.144,00</t>
  </si>
  <si>
    <t>1.720.750,21</t>
  </si>
  <si>
    <t>1.119.000,00</t>
  </si>
  <si>
    <t>1.116.636,48</t>
  </si>
  <si>
    <t>30.600,00</t>
  </si>
  <si>
    <t>193.290,00</t>
  </si>
  <si>
    <t>192.061,48</t>
  </si>
  <si>
    <t>173.078,68</t>
  </si>
  <si>
    <t>18.982,80</t>
  </si>
  <si>
    <t>104.000,00</t>
  </si>
  <si>
    <t>102.400,36</t>
  </si>
  <si>
    <t>16.583,16</t>
  </si>
  <si>
    <t>85.817,20</t>
  </si>
  <si>
    <t>80.621,00</t>
  </si>
  <si>
    <t>76.649,04</t>
  </si>
  <si>
    <t>14.243,84</t>
  </si>
  <si>
    <t>59.851,54</t>
  </si>
  <si>
    <t>2.553,66</t>
  </si>
  <si>
    <t>160.560,00</t>
  </si>
  <si>
    <t>145.750,72</t>
  </si>
  <si>
    <t>17.185,16</t>
  </si>
  <si>
    <t>3.384,52</t>
  </si>
  <si>
    <t>17.266,14</t>
  </si>
  <si>
    <t>39.161,24</t>
  </si>
  <si>
    <t>24.578,16</t>
  </si>
  <si>
    <t>44.175,50</t>
  </si>
  <si>
    <t>14.568,00</t>
  </si>
  <si>
    <t>13.496,47</t>
  </si>
  <si>
    <t>47.205,00</t>
  </si>
  <si>
    <t>43.155,66</t>
  </si>
  <si>
    <t>32.672,55</t>
  </si>
  <si>
    <t>5.000,77</t>
  </si>
  <si>
    <t>2.082,50</t>
  </si>
  <si>
    <t>2.199,84</t>
  </si>
  <si>
    <t>Aktivnost: Restauracije, izložbe i istraživanja muzejske građe</t>
  </si>
  <si>
    <t>628.037,00</t>
  </si>
  <si>
    <t>582.994,76</t>
  </si>
  <si>
    <t>45.651,00</t>
  </si>
  <si>
    <t>45.638,14</t>
  </si>
  <si>
    <t>19.884,70</t>
  </si>
  <si>
    <t>22.767,59</t>
  </si>
  <si>
    <t>2.985,85</t>
  </si>
  <si>
    <t>422.035,00</t>
  </si>
  <si>
    <t>379.207,59</t>
  </si>
  <si>
    <t>19.536,63</t>
  </si>
  <si>
    <t>11.995,50</t>
  </si>
  <si>
    <t>2.116,30</t>
  </si>
  <si>
    <t>191.842,72</t>
  </si>
  <si>
    <t>153.716,44</t>
  </si>
  <si>
    <t>145.886,00</t>
  </si>
  <si>
    <t>143.682,16</t>
  </si>
  <si>
    <t>14.465,00</t>
  </si>
  <si>
    <t>14.466,87</t>
  </si>
  <si>
    <t>4.035,91</t>
  </si>
  <si>
    <t>10.430,96</t>
  </si>
  <si>
    <t>K100010</t>
  </si>
  <si>
    <t>Kapitalni projekt: Nabava opreme, knjiga i muzejskih predmata</t>
  </si>
  <si>
    <t>73.338,00</t>
  </si>
  <si>
    <t>47.894,31</t>
  </si>
  <si>
    <t>29.826,00</t>
  </si>
  <si>
    <t>28.416,59</t>
  </si>
  <si>
    <t>21.852,93</t>
  </si>
  <si>
    <t>199,00</t>
  </si>
  <si>
    <t>1.508,96</t>
  </si>
  <si>
    <t>4.855,70</t>
  </si>
  <si>
    <t>4.512,00</t>
  </si>
  <si>
    <t>4.511,70</t>
  </si>
  <si>
    <t>39.000,00</t>
  </si>
  <si>
    <t>14.966,02</t>
  </si>
  <si>
    <t>6.872,52</t>
  </si>
  <si>
    <t>8.093,50</t>
  </si>
  <si>
    <t>K100012</t>
  </si>
  <si>
    <t>Kapitalni projekt: Obnova Palače Sinčić</t>
  </si>
  <si>
    <t>600.000,00</t>
  </si>
  <si>
    <t>GLAVA 00307 USTANOVE SOCIJALNE SKRBI</t>
  </si>
  <si>
    <t xml:space="preserve">PRORAČUNSKI KORISNIK 49761 CENTAR ZA PRUŽANJE USLUGA U ZAJEDNICI ZDRAVI GRAD </t>
  </si>
  <si>
    <t>1.369.700,00</t>
  </si>
  <si>
    <t>1.361.840,63</t>
  </si>
  <si>
    <t>253.887,00</t>
  </si>
  <si>
    <t>200.864,18</t>
  </si>
  <si>
    <t>30.000,04</t>
  </si>
  <si>
    <t>Aktivnost: Projektni ured - stručno, administrativno i tehničko osoblje</t>
  </si>
  <si>
    <t>1.267.087,00</t>
  </si>
  <si>
    <t>1.224.776,21</t>
  </si>
  <si>
    <t>820.300,00</t>
  </si>
  <si>
    <t>819.468,02</t>
  </si>
  <si>
    <t>25.200,00</t>
  </si>
  <si>
    <t>143.400,00</t>
  </si>
  <si>
    <t>141.769,29</t>
  </si>
  <si>
    <t>127.861,48</t>
  </si>
  <si>
    <t>13.907,81</t>
  </si>
  <si>
    <t>79.787,00</t>
  </si>
  <si>
    <t>73.698,93</t>
  </si>
  <si>
    <t>22.270,86</t>
  </si>
  <si>
    <t>24.296,40</t>
  </si>
  <si>
    <t>25.579,67</t>
  </si>
  <si>
    <t>1.552,00</t>
  </si>
  <si>
    <t>23.000,00</t>
  </si>
  <si>
    <t>16.654,83</t>
  </si>
  <si>
    <t>14.336,20</t>
  </si>
  <si>
    <t>825,00</t>
  </si>
  <si>
    <t>1.493,63</t>
  </si>
  <si>
    <t>135.100,00</t>
  </si>
  <si>
    <t>117.978,64</t>
  </si>
  <si>
    <t>2.417,25</t>
  </si>
  <si>
    <t>2.338,15</t>
  </si>
  <si>
    <t>4.061,50</t>
  </si>
  <si>
    <t>2.415,39</t>
  </si>
  <si>
    <t>66.017,95</t>
  </si>
  <si>
    <t>21.403,90</t>
  </si>
  <si>
    <t>19.324,50</t>
  </si>
  <si>
    <t>806,81</t>
  </si>
  <si>
    <t>28.799,69</t>
  </si>
  <si>
    <t>8.329,78</t>
  </si>
  <si>
    <t>7.550,46</t>
  </si>
  <si>
    <t>3.717,00</t>
  </si>
  <si>
    <t>617,45</t>
  </si>
  <si>
    <t>400,00</t>
  </si>
  <si>
    <t>A100042</t>
  </si>
  <si>
    <t xml:space="preserve">Aktivnost: Programske aktivnosti Centra Zdravi grad </t>
  </si>
  <si>
    <t>610.500,00</t>
  </si>
  <si>
    <t>581.928,64</t>
  </si>
  <si>
    <t>12.264,59</t>
  </si>
  <si>
    <t>8.079,80</t>
  </si>
  <si>
    <t>4.184,79</t>
  </si>
  <si>
    <t>36.700,00</t>
  </si>
  <si>
    <t>33.437,69</t>
  </si>
  <si>
    <t>518.600,00</t>
  </si>
  <si>
    <t>501.296,37</t>
  </si>
  <si>
    <t>13.104,25</t>
  </si>
  <si>
    <t>25.266,04</t>
  </si>
  <si>
    <t>404.582,86</t>
  </si>
  <si>
    <t>58.343,22</t>
  </si>
  <si>
    <t>7.316,04</t>
  </si>
  <si>
    <t>33.200,00</t>
  </si>
  <si>
    <t>27.613,95</t>
  </si>
  <si>
    <t>8.493,50</t>
  </si>
  <si>
    <t>19.120,45</t>
  </si>
  <si>
    <t>RAZDJEL 004 UPRAVNI ODJEL ZA UPRAVLJANJE GRADSKOM IMOVINOM</t>
  </si>
  <si>
    <t>GLAVA 00401 UPRAVNI ODJEL ZA UPRAVLJANJE GRADSKOM IMOVINOM</t>
  </si>
  <si>
    <t>2.537.000,00</t>
  </si>
  <si>
    <t>2.392.775,47</t>
  </si>
  <si>
    <t>1.290.000,00</t>
  </si>
  <si>
    <t>1.129.270,93</t>
  </si>
  <si>
    <t>431.902,00</t>
  </si>
  <si>
    <t>731.707,14</t>
  </si>
  <si>
    <t>10.700.000,00</t>
  </si>
  <si>
    <t>10.351.865,36</t>
  </si>
  <si>
    <t>Izvor 8.1.  Primici od zaduživanja</t>
  </si>
  <si>
    <t>45.091.192,00</t>
  </si>
  <si>
    <t>45.091.191,72</t>
  </si>
  <si>
    <t>1.548.000,00</t>
  </si>
  <si>
    <t>1.486.595,39</t>
  </si>
  <si>
    <t>1.235.000,00</t>
  </si>
  <si>
    <t>1.199.973,63</t>
  </si>
  <si>
    <t>213.000,00</t>
  </si>
  <si>
    <t>206.395,37</t>
  </si>
  <si>
    <t>185.995,90</t>
  </si>
  <si>
    <t>20.399,47</t>
  </si>
  <si>
    <t>47.580,47</t>
  </si>
  <si>
    <t>1.953,17</t>
  </si>
  <si>
    <t>40.314,80</t>
  </si>
  <si>
    <t>5.312,50</t>
  </si>
  <si>
    <t>6.259,90</t>
  </si>
  <si>
    <t>11.500,00</t>
  </si>
  <si>
    <t>8.388,52</t>
  </si>
  <si>
    <t>8.107,27</t>
  </si>
  <si>
    <t>281,25</t>
  </si>
  <si>
    <t>997,50</t>
  </si>
  <si>
    <t>1038</t>
  </si>
  <si>
    <t>Program: UPRAVLJANJE IMOVINOM</t>
  </si>
  <si>
    <t>58.502.094,00</t>
  </si>
  <si>
    <t>58.210.215,23</t>
  </si>
  <si>
    <t>Aktivnost: Održavanje stambeno-poslovnih prostora</t>
  </si>
  <si>
    <t>168.421,71</t>
  </si>
  <si>
    <t>240.000,00</t>
  </si>
  <si>
    <t>138.928,65</t>
  </si>
  <si>
    <t>9.200,00</t>
  </si>
  <si>
    <t>20.293,06</t>
  </si>
  <si>
    <t>Aktivnost: Materijalni rashodi vezani za poslovne prostore</t>
  </si>
  <si>
    <t>279.000,00</t>
  </si>
  <si>
    <t>226.010,63</t>
  </si>
  <si>
    <t>221.000,00</t>
  </si>
  <si>
    <t>182.721,29</t>
  </si>
  <si>
    <t>12,00</t>
  </si>
  <si>
    <t>182.709,29</t>
  </si>
  <si>
    <t>57.000,00</t>
  </si>
  <si>
    <t>43.289,34</t>
  </si>
  <si>
    <t>6.986,26</t>
  </si>
  <si>
    <t>26.976,20</t>
  </si>
  <si>
    <t>9.326,88</t>
  </si>
  <si>
    <t>0610</t>
  </si>
  <si>
    <t>Aktivnost: Održavanje zajedničkih djelova zgrada - pričuva</t>
  </si>
  <si>
    <t>383.103,36</t>
  </si>
  <si>
    <t>Aktivnost: Osnovna djelatnost vezana za pravne i imovinske poslove</t>
  </si>
  <si>
    <t>920.000,00</t>
  </si>
  <si>
    <t>852.830,08</t>
  </si>
  <si>
    <t>850.000,00</t>
  </si>
  <si>
    <t>803.289,88</t>
  </si>
  <si>
    <t>45.419,08</t>
  </si>
  <si>
    <t>757.870,80</t>
  </si>
  <si>
    <t>49.540,20</t>
  </si>
  <si>
    <t>Aktivnost: Održavanje zajed.djel.zgrade Obrtničkog doma</t>
  </si>
  <si>
    <t>165.985,87</t>
  </si>
  <si>
    <t>120.985,87</t>
  </si>
  <si>
    <t>Aktivnost: Program raspolaganja poljoprivrednog zemljišta u vl. države</t>
  </si>
  <si>
    <t>53.350,00</t>
  </si>
  <si>
    <t>Kapitalni projekt: Strategija upravljanja nekretninama</t>
  </si>
  <si>
    <t xml:space="preserve">Kapitalni projekt: Kupnja zemljišta </t>
  </si>
  <si>
    <t>212.409,38</t>
  </si>
  <si>
    <t>K100013</t>
  </si>
  <si>
    <t>Kapitalni projekt: Izgradnja dječjeg vrtića u prigradskom naselju (Mjera 7.)</t>
  </si>
  <si>
    <t>1.574,43</t>
  </si>
  <si>
    <t>K100014</t>
  </si>
  <si>
    <t>Kapitalni projekt: Rekonstrukcija kulturnog doma u Novoj Vasi (Mjera 7.)</t>
  </si>
  <si>
    <t>1.750,00</t>
  </si>
  <si>
    <t>K100017</t>
  </si>
  <si>
    <t>Kapitalni projekt: Izgradnja nove škole i  sportske dvorane Finida</t>
  </si>
  <si>
    <t>53.249.094,00</t>
  </si>
  <si>
    <t>53.410.017,93</t>
  </si>
  <si>
    <t>47.592.968,00</t>
  </si>
  <si>
    <t>47.589.533,96</t>
  </si>
  <si>
    <t>5.524.224,00</t>
  </si>
  <si>
    <t>5.688.582,03</t>
  </si>
  <si>
    <t>2.040.330,49</t>
  </si>
  <si>
    <t>1.010.122,50</t>
  </si>
  <si>
    <t>865.646,25</t>
  </si>
  <si>
    <t>1.079.037,92</t>
  </si>
  <si>
    <t>693.444,87</t>
  </si>
  <si>
    <t>131.902,00</t>
  </si>
  <si>
    <t>131.901,94</t>
  </si>
  <si>
    <t>K100018</t>
  </si>
  <si>
    <t>Kapitalni projekt: Kupnja zemljišta za formiranje javno prometnih površina</t>
  </si>
  <si>
    <t>1.200.000,00</t>
  </si>
  <si>
    <t>1.087.650,56</t>
  </si>
  <si>
    <t>K100020</t>
  </si>
  <si>
    <t>Kapitalni projekt: Imovinsko pravni odnosi u Domu obrtnika d.o.o.</t>
  </si>
  <si>
    <t>500.000,00</t>
  </si>
  <si>
    <t>499.687,93</t>
  </si>
  <si>
    <t>K100021</t>
  </si>
  <si>
    <t>Kapitalni projekt: Prenamjena PŠ Veli Maj u predškolsku ustanovu</t>
  </si>
  <si>
    <t>961.673,99</t>
  </si>
  <si>
    <t>Tekući projekt: Naknade štete za oduzete nekretnine</t>
  </si>
  <si>
    <t>156.499,36</t>
  </si>
  <si>
    <t>RAZDJEL 005 UPRAVNI ODJEL ZA KOMUNALNI SUSTAV</t>
  </si>
  <si>
    <t>GLAVA 00501 UPRAVNI ODJEL ZA KOMUNALNI SUSTAV</t>
  </si>
  <si>
    <t>4.826.000,00</t>
  </si>
  <si>
    <t>4.628.016,88</t>
  </si>
  <si>
    <t>1.100.000,00</t>
  </si>
  <si>
    <t>Izvor 4.3.  Komunalni doprinosi</t>
  </si>
  <si>
    <t>18.948.000,00</t>
  </si>
  <si>
    <t>16.521.825,64</t>
  </si>
  <si>
    <t>Izvor 4.4.  Komunalna naknada</t>
  </si>
  <si>
    <t>17.243.000,00</t>
  </si>
  <si>
    <t>16.902.502,78</t>
  </si>
  <si>
    <t>Izvor 4.5.  Posebne naknade za izgradnju komunalne infrastrukture</t>
  </si>
  <si>
    <t>4.032.285,00</t>
  </si>
  <si>
    <t>1.107.368,63</t>
  </si>
  <si>
    <t>721.000,00</t>
  </si>
  <si>
    <t>658.055,55</t>
  </si>
  <si>
    <t>33.825,00</t>
  </si>
  <si>
    <t>Izvor 4.9.  Prihodi od naknade za eksploataciju mineralnih sirovina</t>
  </si>
  <si>
    <t>453.000,00</t>
  </si>
  <si>
    <t>384.578,56</t>
  </si>
  <si>
    <t>Izvor 5.3.  Pomoći iz državnog proračuna temeljem prijenos EU sredstava</t>
  </si>
  <si>
    <t>4.335.310,00</t>
  </si>
  <si>
    <t>4.145.406,80</t>
  </si>
  <si>
    <t>10.097,50</t>
  </si>
  <si>
    <t>3.588.074,00</t>
  </si>
  <si>
    <t>476.000,00</t>
  </si>
  <si>
    <t>12.501.000,00</t>
  </si>
  <si>
    <t>12.023.228,56</t>
  </si>
  <si>
    <t>4.706.000,00</t>
  </si>
  <si>
    <t>4.536.948,65</t>
  </si>
  <si>
    <t>4.102.000,00</t>
  </si>
  <si>
    <t>4.014.485,85</t>
  </si>
  <si>
    <t>2.940.000,00</t>
  </si>
  <si>
    <t>2.886.657,25</t>
  </si>
  <si>
    <t>366.000,00</t>
  </si>
  <si>
    <t>357.472,02</t>
  </si>
  <si>
    <t>506.000,00</t>
  </si>
  <si>
    <t>496.494,56</t>
  </si>
  <si>
    <t>447.422,56</t>
  </si>
  <si>
    <t>49.072,00</t>
  </si>
  <si>
    <t>152.663,92</t>
  </si>
  <si>
    <t>9.196,67</t>
  </si>
  <si>
    <t>134.316,00</t>
  </si>
  <si>
    <t>9.151,25</t>
  </si>
  <si>
    <t>68.793,37</t>
  </si>
  <si>
    <t>39.405,09</t>
  </si>
  <si>
    <t>31.192,59</t>
  </si>
  <si>
    <t>5.450,00</t>
  </si>
  <si>
    <t>2.762,50</t>
  </si>
  <si>
    <t>12.999,64</t>
  </si>
  <si>
    <t>6.397,14</t>
  </si>
  <si>
    <t>6.602,50</t>
  </si>
  <si>
    <t>Aktivnost: Upravno administrativni poslovi Odsjeka za komunalni sustav</t>
  </si>
  <si>
    <t>55.000,00</t>
  </si>
  <si>
    <t>39.009,78</t>
  </si>
  <si>
    <t>51.000,00</t>
  </si>
  <si>
    <t>38.959,78</t>
  </si>
  <si>
    <t>30.072,41</t>
  </si>
  <si>
    <t>3.887,37</t>
  </si>
  <si>
    <t>50,00</t>
  </si>
  <si>
    <t>0660</t>
  </si>
  <si>
    <t>Aktivnost: Osnovna djelatnost komunalnog i prometnog redarstva</t>
  </si>
  <si>
    <t>376.000,00</t>
  </si>
  <si>
    <t>309.851,05</t>
  </si>
  <si>
    <t>28.102,93</t>
  </si>
  <si>
    <t>4.837,88</t>
  </si>
  <si>
    <t>23.265,05</t>
  </si>
  <si>
    <t>281.748,12</t>
  </si>
  <si>
    <t>Aktivnost: Nadzor prometa u mirovanju</t>
  </si>
  <si>
    <t>170.074,97</t>
  </si>
  <si>
    <t>5.439,05</t>
  </si>
  <si>
    <t>162.000,00</t>
  </si>
  <si>
    <t>164.635,92</t>
  </si>
  <si>
    <t>164.500,00</t>
  </si>
  <si>
    <t>135,92</t>
  </si>
  <si>
    <t>Kapitalni projekt: Nabava opreme za komunalno i prometno redarstvo</t>
  </si>
  <si>
    <t>3.527,00</t>
  </si>
  <si>
    <t>1035</t>
  </si>
  <si>
    <t>Program: ODRŽAVANJE OBJEKATA I UREĐAJA KOMUNALNE INFRASTRUKTURE</t>
  </si>
  <si>
    <t>20.391.000,00</t>
  </si>
  <si>
    <t>19.886.424,92</t>
  </si>
  <si>
    <t>0640</t>
  </si>
  <si>
    <t>A100101</t>
  </si>
  <si>
    <t>Aktivnost: Utrošak javne rasvjete</t>
  </si>
  <si>
    <t>2.905.000,00</t>
  </si>
  <si>
    <t>3.013.478,97</t>
  </si>
  <si>
    <t>A100102</t>
  </si>
  <si>
    <t>Aktivnost: Održavanje javne rasvjete</t>
  </si>
  <si>
    <t>1.725.000,00</t>
  </si>
  <si>
    <t>1.724.998,00</t>
  </si>
  <si>
    <t>A100103</t>
  </si>
  <si>
    <t>Aktivnost: Održavanje semafora</t>
  </si>
  <si>
    <t>105.000,00</t>
  </si>
  <si>
    <t>96.830,15</t>
  </si>
  <si>
    <t>A100104</t>
  </si>
  <si>
    <t>Aktivnost: Elektroenergetika za štandove i ostale potrebe</t>
  </si>
  <si>
    <t>149.468,25</t>
  </si>
  <si>
    <t>0451</t>
  </si>
  <si>
    <t>A100201</t>
  </si>
  <si>
    <t>Aktivnost: Redovno održavanje cesta, nogostupa i puteva</t>
  </si>
  <si>
    <t>62.874,11</t>
  </si>
  <si>
    <t>A100202</t>
  </si>
  <si>
    <t>Aktivnost: Pojačano održavanje cesta, nogostupa i puteva</t>
  </si>
  <si>
    <t>129.000,00</t>
  </si>
  <si>
    <t>41.772,11</t>
  </si>
  <si>
    <t>A100203</t>
  </si>
  <si>
    <t>Aktivnost: Sječa uz ceste i prometnice</t>
  </si>
  <si>
    <t>299.429,41</t>
  </si>
  <si>
    <t>A100204</t>
  </si>
  <si>
    <t>Aktivnost: Održavanje vodoravne i vertikalne signalizacije</t>
  </si>
  <si>
    <t>1.115.000,00</t>
  </si>
  <si>
    <t>1.162.487,99</t>
  </si>
  <si>
    <t>A100205</t>
  </si>
  <si>
    <t>Aktivnost: Održavanje makadamskih cesta i pristupnih puteva</t>
  </si>
  <si>
    <t>560.000,00</t>
  </si>
  <si>
    <t>502.564,28</t>
  </si>
  <si>
    <t>A100206</t>
  </si>
  <si>
    <t>Aktivnost: Postavljanje stupića i čunjeva</t>
  </si>
  <si>
    <t>0510</t>
  </si>
  <si>
    <t>A100301</t>
  </si>
  <si>
    <t>Aktivnost: Redovito održavanje čistoće i pometanje ulica</t>
  </si>
  <si>
    <t>3.210.000,00</t>
  </si>
  <si>
    <t>3.205.785,00</t>
  </si>
  <si>
    <t>A100302</t>
  </si>
  <si>
    <t>Aktivnost: Čišćenje priobalja i održavanje gradskih plaža</t>
  </si>
  <si>
    <t>A100303</t>
  </si>
  <si>
    <t>Aktivnost: Zaštita i očuvanje okoliša</t>
  </si>
  <si>
    <t>216.000,00</t>
  </si>
  <si>
    <t>207.340,00</t>
  </si>
  <si>
    <t>A100401</t>
  </si>
  <si>
    <t>Aktivnost: Redovno održavanje zelenih površina i parkova</t>
  </si>
  <si>
    <t>4.886.000,00</t>
  </si>
  <si>
    <t>4.896.097,49</t>
  </si>
  <si>
    <t>A100402</t>
  </si>
  <si>
    <t>Aktivnost: Pojačano održavanje zelenih površina i parkova</t>
  </si>
  <si>
    <t>1.125.000,00</t>
  </si>
  <si>
    <t>A100403</t>
  </si>
  <si>
    <t>Aktivnost: Održavanje i opremanje urbane opreme</t>
  </si>
  <si>
    <t>197.049,52</t>
  </si>
  <si>
    <t>A100404</t>
  </si>
  <si>
    <t>Aktivnost: Zalijevanje trajnica i stablašica</t>
  </si>
  <si>
    <t>501.275,33</t>
  </si>
  <si>
    <t>A100405</t>
  </si>
  <si>
    <t>Aktivnost: Dekoracija grada</t>
  </si>
  <si>
    <t>423.830,00</t>
  </si>
  <si>
    <t>A100406</t>
  </si>
  <si>
    <t>Aktivnost: Uređenje i opremanje novih zelenih površina</t>
  </si>
  <si>
    <t>89.902,50</t>
  </si>
  <si>
    <t>A100407</t>
  </si>
  <si>
    <t>Aktivnost: Održavanje javnih površina, opreme i igrališta</t>
  </si>
  <si>
    <t>1.060.000,00</t>
  </si>
  <si>
    <t>1.046.467,81</t>
  </si>
  <si>
    <t>271.000,00</t>
  </si>
  <si>
    <t>271.052,59</t>
  </si>
  <si>
    <t>789.000,00</t>
  </si>
  <si>
    <t>775.415,22</t>
  </si>
  <si>
    <t>0540</t>
  </si>
  <si>
    <t>A100408</t>
  </si>
  <si>
    <t>Aktivnost: Zaštita bilja</t>
  </si>
  <si>
    <t>281.578,56</t>
  </si>
  <si>
    <t>0520</t>
  </si>
  <si>
    <t>A100501</t>
  </si>
  <si>
    <t>Aktivnost: Redovno održavanje oborinske kanalizacije</t>
  </si>
  <si>
    <t>255.000,00</t>
  </si>
  <si>
    <t>170.338,26</t>
  </si>
  <si>
    <t>A100502</t>
  </si>
  <si>
    <t>Aktivnost: Održavanje oborinske kanalizacije na više lokacija</t>
  </si>
  <si>
    <t>47.917,08</t>
  </si>
  <si>
    <t>A100601</t>
  </si>
  <si>
    <t>Aktivnost: Održavanje sportskih dvorana i rekreacijskih objekata</t>
  </si>
  <si>
    <t>450.000,00</t>
  </si>
  <si>
    <t>389.940,10</t>
  </si>
  <si>
    <t>1036</t>
  </si>
  <si>
    <t>Program: GRADNJA OBJEKATA I UREĐAJA KOMUNALNE INFRASTRUKTURE</t>
  </si>
  <si>
    <t>43.161.669,00</t>
  </si>
  <si>
    <t>33.091.532,33</t>
  </si>
  <si>
    <t>K101001</t>
  </si>
  <si>
    <t>Kapitalni projekt: Izgradnja javne rasvjete</t>
  </si>
  <si>
    <t>1.595.000,00</t>
  </si>
  <si>
    <t>1.594.981,75</t>
  </si>
  <si>
    <t>K101002</t>
  </si>
  <si>
    <t>Kapitalni projekt: Rekonstrukcija javne rasvjete Červar Porat</t>
  </si>
  <si>
    <t>217.000,00</t>
  </si>
  <si>
    <t>186.451,50</t>
  </si>
  <si>
    <t>K102001</t>
  </si>
  <si>
    <t>Kapitalni projekt: Rekonstrukcija cesta, nogostupa i puteva</t>
  </si>
  <si>
    <t>4.057.000,00</t>
  </si>
  <si>
    <t>4.001.809,30</t>
  </si>
  <si>
    <t>K102010</t>
  </si>
  <si>
    <t>Kapitalni projekt: Rekonstrukcija ceste Valkarin - Garbina  (Mjera 7.)</t>
  </si>
  <si>
    <t>2.000.000,00</t>
  </si>
  <si>
    <t>1.943.177,67</t>
  </si>
  <si>
    <t>K102013</t>
  </si>
  <si>
    <t>Kapitalni projekt: Prometnica Facinka - Kaufland - škola Finida</t>
  </si>
  <si>
    <t>12.500.000,00</t>
  </si>
  <si>
    <t>12.022.916,06</t>
  </si>
  <si>
    <t>K102015</t>
  </si>
  <si>
    <t>Kapitalni projekt: Prometnica za POS stanove - Gulići</t>
  </si>
  <si>
    <t>1.550.000,00</t>
  </si>
  <si>
    <t>1.612.580,22</t>
  </si>
  <si>
    <t>K102018</t>
  </si>
  <si>
    <t>Kapitalni projekt: Parkiralište u ulici Rajka Stipe</t>
  </si>
  <si>
    <t>180.000,00</t>
  </si>
  <si>
    <t>171.746,23</t>
  </si>
  <si>
    <t>K102021</t>
  </si>
  <si>
    <t>Kapitalni projekt: Rotor Baderna</t>
  </si>
  <si>
    <t>3.000.000,00</t>
  </si>
  <si>
    <t>2.866.249,13</t>
  </si>
  <si>
    <t>K102024</t>
  </si>
  <si>
    <t>Kapitalni projekt: Infrastruktura Servisne zone III</t>
  </si>
  <si>
    <t>32.812,50</t>
  </si>
  <si>
    <t>K102033</t>
  </si>
  <si>
    <t>Kapitalni projekt: Sustav ulazno-izlazne kontrole u pješačku zonu</t>
  </si>
  <si>
    <t>310.000,00</t>
  </si>
  <si>
    <t>289.122,50</t>
  </si>
  <si>
    <t>0485</t>
  </si>
  <si>
    <t>K102034</t>
  </si>
  <si>
    <t>Kapitalni projekt: Pješačko biciklističke staze</t>
  </si>
  <si>
    <t>27.546,88</t>
  </si>
  <si>
    <t>K102038</t>
  </si>
  <si>
    <t>Kapitalni projekt: Infrastruktura zone UPU Špadići</t>
  </si>
  <si>
    <t>137.000,00</t>
  </si>
  <si>
    <t>96.250,00</t>
  </si>
  <si>
    <t>K102039</t>
  </si>
  <si>
    <t>Kapitalni projekt: Infrastruktura zone Buići Žbandaj</t>
  </si>
  <si>
    <t>63.500,00</t>
  </si>
  <si>
    <t>K102040</t>
  </si>
  <si>
    <t>Kapitalni projekt: Rotor Finida 2</t>
  </si>
  <si>
    <t>30.318,75</t>
  </si>
  <si>
    <t>K103001</t>
  </si>
  <si>
    <t>Kapitalni projekt: Nabava igrala za dječja igrališta</t>
  </si>
  <si>
    <t>147.125,00</t>
  </si>
  <si>
    <t>K103002</t>
  </si>
  <si>
    <t>Kapitalni projekt: Uređenja po naselju - komunalne akcije</t>
  </si>
  <si>
    <t>540.000,00</t>
  </si>
  <si>
    <t>247.288,11</t>
  </si>
  <si>
    <t>451.000,00</t>
  </si>
  <si>
    <t>94.980,77</t>
  </si>
  <si>
    <t>109.250,00</t>
  </si>
  <si>
    <t>43.057,34</t>
  </si>
  <si>
    <t>K103011</t>
  </si>
  <si>
    <t>Kapitalni projekt: Uređenje gradskih plaža</t>
  </si>
  <si>
    <t>3.375.000,00</t>
  </si>
  <si>
    <t>2.626.175,18</t>
  </si>
  <si>
    <t>K103012</t>
  </si>
  <si>
    <t>Kapitalni projekt: Uređenje Vau Parka</t>
  </si>
  <si>
    <t>133.936,47</t>
  </si>
  <si>
    <t>K103019</t>
  </si>
  <si>
    <t>Kapitalni projekt: Vaterpolo igralište na kupalištu</t>
  </si>
  <si>
    <t>440.000,00</t>
  </si>
  <si>
    <t>K103028</t>
  </si>
  <si>
    <t>Kapitalni projekt: Sanacija drvenog mola na Peškeri</t>
  </si>
  <si>
    <t>31.250,00</t>
  </si>
  <si>
    <t>K103030</t>
  </si>
  <si>
    <t>Kapitalni projekt: Uređenje ulaza i autobusnog stajališta u Červar Portu</t>
  </si>
  <si>
    <t>143.041,63</t>
  </si>
  <si>
    <t>K103031</t>
  </si>
  <si>
    <t>Kapitalni projekt: Uređenje okoliša boćališta u naselju Kukci</t>
  </si>
  <si>
    <t>99.823,01</t>
  </si>
  <si>
    <t>K103032</t>
  </si>
  <si>
    <t>Kapitalni projekt: Izrada pješačke staze u Novom naselju</t>
  </si>
  <si>
    <t>62.456,35</t>
  </si>
  <si>
    <t>K103033</t>
  </si>
  <si>
    <t>Kapitalni projekt: Uređenje taxi stanice</t>
  </si>
  <si>
    <t>195.000,00</t>
  </si>
  <si>
    <t>177.595,28</t>
  </si>
  <si>
    <t>85.545,28</t>
  </si>
  <si>
    <t>113.000,00</t>
  </si>
  <si>
    <t>92.050,00</t>
  </si>
  <si>
    <t>K104001</t>
  </si>
  <si>
    <t>Kapitalni projekt: Oborinska odvodnja naselja Špadići</t>
  </si>
  <si>
    <t>K104102</t>
  </si>
  <si>
    <t>Kapitalni projekt: Oborinska kanalizacija na više lokacija</t>
  </si>
  <si>
    <t>211.467,00</t>
  </si>
  <si>
    <t>K104103</t>
  </si>
  <si>
    <t>Kapitalni projekt: Oborinska odvodnja Mate Vlašića</t>
  </si>
  <si>
    <t>62.500,00</t>
  </si>
  <si>
    <t>K105001</t>
  </si>
  <si>
    <t>Kapitalni projekt: Sanacija odlagališta komunalnog otpada Košambra</t>
  </si>
  <si>
    <t>2.900.000,00</t>
  </si>
  <si>
    <t>2.842.325,30</t>
  </si>
  <si>
    <t>6.437.759,00</t>
  </si>
  <si>
    <t>K105002</t>
  </si>
  <si>
    <t>Kapitalni projekt: Nabava specijalnih komunalnih vozila</t>
  </si>
  <si>
    <t>550.000,00</t>
  </si>
  <si>
    <t>432.054,58</t>
  </si>
  <si>
    <t>K105004</t>
  </si>
  <si>
    <t xml:space="preserve">Kapitalni projekt: Sufinanciranje izgradnje ŽCGO Kaštijun </t>
  </si>
  <si>
    <t>311.000,00</t>
  </si>
  <si>
    <t>306.890,73</t>
  </si>
  <si>
    <t>K106001</t>
  </si>
  <si>
    <t>Kapitalni projekt: Izrada projekata za komunalnu infrastrukturu</t>
  </si>
  <si>
    <t>241.087,50</t>
  </si>
  <si>
    <t>K106002</t>
  </si>
  <si>
    <t>Kapitalni projekt: Geodetski radovi za komunalnu infrastrukturu</t>
  </si>
  <si>
    <t>250.002,07</t>
  </si>
  <si>
    <t>K106004</t>
  </si>
  <si>
    <t>Kapitalni projekt: Projekt razvoja infrastrukture širokopojasnog pristupa</t>
  </si>
  <si>
    <t>26.910,00</t>
  </si>
  <si>
    <t>K106007</t>
  </si>
  <si>
    <t>Kapitalni projekt: Elaborat urbane opreme starogradske jezgre</t>
  </si>
  <si>
    <t>99.375,00</t>
  </si>
  <si>
    <t>T105001</t>
  </si>
  <si>
    <t>Tekući projekt: Izobrazno informativne aktivnosti o održivom gospodarenju otpadom</t>
  </si>
  <si>
    <t>10.141,63</t>
  </si>
  <si>
    <t>RAZDJEL 006 UPRAVNI ODJEL ZA PROSTORNO PLANIRANJE I ZAŠTITU OKOLIŠA</t>
  </si>
  <si>
    <t>GLAVA 00601 UPRAVNI ODJEL ZA PROSTORNO PLANIRANJE I ZAŠTITU OKOLIŠA</t>
  </si>
  <si>
    <t>811.856,00</t>
  </si>
  <si>
    <t>708.402,17</t>
  </si>
  <si>
    <t>570.000,00</t>
  </si>
  <si>
    <t>355.493,70</t>
  </si>
  <si>
    <t>1.220.000,00</t>
  </si>
  <si>
    <t>739.918,75</t>
  </si>
  <si>
    <t>419.962,99</t>
  </si>
  <si>
    <t>57.375,00</t>
  </si>
  <si>
    <t>270.794,00</t>
  </si>
  <si>
    <t>170.116,58</t>
  </si>
  <si>
    <t>615.800,00</t>
  </si>
  <si>
    <t>585.214,27</t>
  </si>
  <si>
    <t>480.000,00</t>
  </si>
  <si>
    <t>470.329,36</t>
  </si>
  <si>
    <t>13.423,52</t>
  </si>
  <si>
    <t>82.800,00</t>
  </si>
  <si>
    <t>80.896,68</t>
  </si>
  <si>
    <t>72.900,97</t>
  </si>
  <si>
    <t>7.995,71</t>
  </si>
  <si>
    <t>1.504,72</t>
  </si>
  <si>
    <t>3.766,33</t>
  </si>
  <si>
    <t>15.293,66</t>
  </si>
  <si>
    <t>4.624,98</t>
  </si>
  <si>
    <t>10.668,68</t>
  </si>
  <si>
    <t>Kapitalni projekt: Izrada plana i projekta za Peškeru</t>
  </si>
  <si>
    <t>1037</t>
  </si>
  <si>
    <t>Program: PROSTORNO UREĐENJE I UNAPREĐENJE STANOVANJA</t>
  </si>
  <si>
    <t>770.000,00</t>
  </si>
  <si>
    <t>468.093,75</t>
  </si>
  <si>
    <t>Aktivnost: Geodetsko-katastarske usluge prostornog planiranja</t>
  </si>
  <si>
    <t>179.031,25</t>
  </si>
  <si>
    <t>Kapitalni projekt: Izrada urbanističkih i detaljnih planova uređenja</t>
  </si>
  <si>
    <t>222.500,00</t>
  </si>
  <si>
    <t>Kapitalni projekt: Izrada ostalih dokumenata prostornog uređenja</t>
  </si>
  <si>
    <t>66.562,50</t>
  </si>
  <si>
    <t>626.850,00</t>
  </si>
  <si>
    <t>449.484,48</t>
  </si>
  <si>
    <t>Aktivnost: Ekološke usluge - analiza mora</t>
  </si>
  <si>
    <t>27.375,00</t>
  </si>
  <si>
    <t>Aktivnost: Čišćenje podmorja</t>
  </si>
  <si>
    <t>Aktivnost: Moj Poreč bez azbesta</t>
  </si>
  <si>
    <t>98.805,00</t>
  </si>
  <si>
    <t xml:space="preserve">Kapitalni projekt: LIFE SEC ADAPT - implementacija EnU </t>
  </si>
  <si>
    <t>466.850,00</t>
  </si>
  <si>
    <t>293.304,48</t>
  </si>
  <si>
    <t>382.961,00</t>
  </si>
  <si>
    <t>221.019,08</t>
  </si>
  <si>
    <t>65.870,00</t>
  </si>
  <si>
    <t>38.015,25</t>
  </si>
  <si>
    <t>34.257,92</t>
  </si>
  <si>
    <t>3.757,33</t>
  </si>
  <si>
    <t>11.380,00</t>
  </si>
  <si>
    <t>3.250,00</t>
  </si>
  <si>
    <t>5.839,00</t>
  </si>
  <si>
    <t>31.020,15</t>
  </si>
  <si>
    <t>207,65</t>
  </si>
  <si>
    <t>26.000,00</t>
  </si>
  <si>
    <t>4.812,50</t>
  </si>
  <si>
    <t>800.000,00</t>
  </si>
  <si>
    <t>592.982,99</t>
  </si>
  <si>
    <t>Aktivnost: Program "Plave zastave"</t>
  </si>
  <si>
    <t>321.157,99</t>
  </si>
  <si>
    <t>302.400,00</t>
  </si>
  <si>
    <t>277.157,99</t>
  </si>
  <si>
    <t>77.704,00</t>
  </si>
  <si>
    <t>198.663,99</t>
  </si>
  <si>
    <t>790,00</t>
  </si>
  <si>
    <t>46.600,00</t>
  </si>
  <si>
    <t>Kapitalni projekt: Izrada plana i projekata za uređenje gradske rive</t>
  </si>
  <si>
    <t>271.825,00</t>
  </si>
  <si>
    <t>Aktivnost: Zaštita spomenika kulture i sakralnih objekata</t>
  </si>
  <si>
    <t>88.747,90</t>
  </si>
  <si>
    <t>34.873,90</t>
  </si>
  <si>
    <t>53.874,00</t>
  </si>
  <si>
    <t>Aktivnost: Održavanje kompleksa Eufrazijeve bazilika</t>
  </si>
  <si>
    <t>Aktivnost: Obnova kulturnih dobara</t>
  </si>
  <si>
    <t>246.745,80</t>
  </si>
  <si>
    <t>Kapitalni projekt: Uređenje Trga Marafor</t>
  </si>
  <si>
    <t>RAZDJEL 007 UPRAVNI ODJEL ZA PROSTORNO UREĐENJE I GRADNJU</t>
  </si>
  <si>
    <t>GLAVA 00701 UPRAVNI ODJEL ZA PROSTORNO UREĐENJE I GRADNJU</t>
  </si>
  <si>
    <t>990.000,00</t>
  </si>
  <si>
    <t>929.640,06</t>
  </si>
  <si>
    <t>32.000,00</t>
  </si>
  <si>
    <t>30.008,40</t>
  </si>
  <si>
    <t>171.000,00</t>
  </si>
  <si>
    <t>159.898,33</t>
  </si>
  <si>
    <t>144.094,47</t>
  </si>
  <si>
    <t>15.803,86</t>
  </si>
  <si>
    <t>40.500,00</t>
  </si>
  <si>
    <t>35.731,20</t>
  </si>
  <si>
    <t>540,00</t>
  </si>
  <si>
    <t>35.191,20</t>
  </si>
  <si>
    <t>17.646,63</t>
  </si>
  <si>
    <t>13.689,65</t>
  </si>
  <si>
    <t>5.960,65</t>
  </si>
  <si>
    <t>7.729,00</t>
  </si>
  <si>
    <t>1.757,50</t>
  </si>
  <si>
    <t>Organizacijska klasifikacija</t>
  </si>
  <si>
    <t>Izvori</t>
  </si>
  <si>
    <t>Funkcijska</t>
  </si>
  <si>
    <t>2</t>
  </si>
  <si>
    <t>2/1</t>
  </si>
  <si>
    <t xml:space="preserve">                                                                                                         VRSTA RASHODA I IZDATAKA</t>
  </si>
  <si>
    <t xml:space="preserve">Subvencije trgovačkim društvima, zagrugama i poljoprivrednicima  izvan javnog sektora                      </t>
  </si>
  <si>
    <t>Projekt /           Aktivnost</t>
  </si>
  <si>
    <t>402-01/18-01/148</t>
  </si>
  <si>
    <t xml:space="preserve">GOTOVAC NELA, Poreč, Mate Balota 3 14 </t>
  </si>
  <si>
    <t>Naknada za kupnju školskih udžbenika i radnih bilježnica za Gotovac Luku, polaznika 1. razreda Srednje strukovne škole "Eugena Kumičića" Rovinj</t>
  </si>
  <si>
    <t>20.09.2018.</t>
  </si>
  <si>
    <t>UP/I-551-06/18-01/98</t>
  </si>
  <si>
    <t xml:space="preserve">OMEROVIĆ BLANKA, Poreč, Trg Marafor 3 </t>
  </si>
  <si>
    <t>Naknada za podmirenje troškova najamnine za stan kojeg koristi obitelj Omerović za potrebe stanovanja za mjesec listopad</t>
  </si>
  <si>
    <t>20.10.2018.</t>
  </si>
  <si>
    <t>Naknada za podmirenje troškova najamnine za stan kojeg koristi obitelj Omerović za potrebe stanovanja za mjesec rujan</t>
  </si>
  <si>
    <t>Naknada za podmirenje troškova najamnine za stan kojeg koristi obitelj Omerović za potrebe stanovanja za mjesec studeni</t>
  </si>
  <si>
    <t>22.11.2018.</t>
  </si>
  <si>
    <t>Naknada za podmirenje troškova najamnine za stan kojeg koristi obitelj Omerović za potrebe stanovanja za mjesec prosinac</t>
  </si>
  <si>
    <t>18.12.2018.</t>
  </si>
  <si>
    <t>Naknade građanima i kućanstvima u naravi</t>
  </si>
  <si>
    <t>402-01/18-01/115</t>
  </si>
  <si>
    <t>MERDANOVIĆ LJILJANA, Nova Vas, Kestenova 54</t>
  </si>
  <si>
    <t>Podmirenje duga električne energije prema opomeni broj 100002598425 na ime Kukoleča Denis</t>
  </si>
  <si>
    <t>05.07.2018.</t>
  </si>
  <si>
    <t>Naknada za podmirenje troškova najamnine za stan kojeg koristi obitelj Omerović za potrebe stanovanja za mjesec kolovoz</t>
  </si>
  <si>
    <t>09.08.2018.</t>
  </si>
  <si>
    <t>402-01/18-01/212</t>
  </si>
  <si>
    <t>Podmirenje troškova električne energije za listopad, studeni i prosinac 2018. godine</t>
  </si>
  <si>
    <t>28.12.2018.</t>
  </si>
  <si>
    <t>Ukupno račun 37223 i 37229</t>
  </si>
  <si>
    <t>ADAMIĆ EMILIJA, Poreč, Ane Guštin 3</t>
  </si>
  <si>
    <t>Ostale naklnade iz proračuna u naravi</t>
  </si>
  <si>
    <t>USLUGA POREČ d.o.o. POREČ, Poreč, Mlinska 1</t>
  </si>
  <si>
    <t xml:space="preserve">Financiranje naknade za grobno mjesto dodijeljeno obitelji pokojnog Šehu Hudaija, koji je imao status hrvatskog branitelja iz Domovinskog rata </t>
  </si>
  <si>
    <t>12.10.2018.</t>
  </si>
  <si>
    <t>402-01/18-01/112</t>
  </si>
  <si>
    <t>DRUŠTVO NAŠA DJECA POREČ, Poreč, Trg Kneza Branimira 2, OIB 71605996085</t>
  </si>
  <si>
    <t>Sufinanciranje troškova smještaja i boravišne pristojbe radi edukacije nove voditeljice dječjeg gradskog vijeća</t>
  </si>
  <si>
    <t>402-01/18-01/120</t>
  </si>
  <si>
    <t>UDRUGA SPECIJALNE JEDINICE BAK ISTRA, PULA, TrŠĆANSKA 36, OIB 79954742396</t>
  </si>
  <si>
    <t>Sufinanciranje troškova obilježavanja 27. godišnjice osnutka Udruge, koja će se održati 27.07.2018. godine</t>
  </si>
  <si>
    <t>12.07.2018.</t>
  </si>
  <si>
    <t>402-01/18-01/39</t>
  </si>
  <si>
    <t>Sufinanciranje troškova sudjelovanja plesnih skupina Udruge na plesnom natjecanju "Dance challenge"  održanom 03.02.2018. u Rijeci</t>
  </si>
  <si>
    <t>31.07.2018.</t>
  </si>
  <si>
    <t>UDRUGA MLADIH URBANA SUBKULTURNA BAZA, Poreč, Nikole Tesle 15, OIB 17686434098</t>
  </si>
  <si>
    <t>HUMANITARNA UDRUGA "NAŠ SAN NJIHOV OSMIJEH, Pula, Prilaz Monte Cappelleta 3, OIB 55449734134</t>
  </si>
  <si>
    <t>Dnacija za nabavku higijenskih potrepština za radnike brodogradilišta Uljanik</t>
  </si>
  <si>
    <t>04.09.2018.</t>
  </si>
  <si>
    <t>402-01/18-01/140</t>
  </si>
  <si>
    <t>402-01/18-01/162</t>
  </si>
  <si>
    <t>KLUB LIJEČENIH ALKOHOLIČARA POREČ, Poreč, M. Gioseffi 2b, OIB 98563258460</t>
  </si>
  <si>
    <t>Dnacija za naknade terapeutima za rad sa članovima Kluba liječenih alkoholičara Poreč</t>
  </si>
  <si>
    <t>06.11.2018.</t>
  </si>
  <si>
    <t>402-01/18-01/198</t>
  </si>
  <si>
    <t>UDRUGA CIVILNIH INVALIDA RATA ISTARSKE ŽUPANIJE, Pula, Jeromelina 35, OIB 17219013366</t>
  </si>
  <si>
    <t>Sufinanciranje troškova organizacije programa obilježavanja 20 godina od osnutka Udruge i održavanje 19. susreta civilnih invalida rata Istarske županije</t>
  </si>
  <si>
    <t>402-01/18-01/210</t>
  </si>
  <si>
    <t>UDRUGA HRVATSKI SVJETSKI SABOR, Poreč, Vl.Gortana 2, OIB 89447202331</t>
  </si>
  <si>
    <t>Sufinanciranje provedbe aktivnosti Udruge u svrhu promocije Poreča u inozemstvu</t>
  </si>
  <si>
    <t>402-01/18-01/132</t>
  </si>
  <si>
    <t>DRUŠTVO TRKA NA PRSTENAC, Barban, Barban 1, OIB 08533706614</t>
  </si>
  <si>
    <t>Sufinanciranje troškova organizacije manifestacije "43. Trka na prstenac" pod pokroviteljstvom Predsjednice Republike Hrvatske</t>
  </si>
  <si>
    <t>14.08.2018.</t>
  </si>
  <si>
    <t>402-01/18-01/211</t>
  </si>
  <si>
    <t>ODBOJKAŠKI KLUB POREČ, Poreč, Nikole Tesla 16, OIB 33905532938</t>
  </si>
  <si>
    <t>Sufinanciranje troškova provedbe sportskih aktivnosti Kluba</t>
  </si>
  <si>
    <t>402-01/18-01/209</t>
  </si>
  <si>
    <t>BOKSAČKI KLUB GLADIJATOR, Pula, Ulica Rimske centurijacije 1, OIB 07385853083</t>
  </si>
  <si>
    <t>Tekuće donacije građanima i kućanstvima</t>
  </si>
  <si>
    <t>402-01/18-01/139</t>
  </si>
  <si>
    <t>MRDEŽA TEREZA, Poreč, K. Pejnović 24, OIB 49772384382</t>
  </si>
  <si>
    <t>03.09.2018.</t>
  </si>
  <si>
    <t>Sufinanciranje nastupa tenisačice, članice TK PRO 2000 POREĆ, na kvalifikacijama za US OPEN (Grand slam)</t>
  </si>
  <si>
    <t>SAVEZ DRUŠTVA NAŠA DJECA HRVATSKE, Zagreb, Amruševa 10/IV, OIB 82683059627</t>
  </si>
  <si>
    <t xml:space="preserve">Sufinanciranje troškova posjeta sudionika 20. susreta Dječjih foruma Hrvatske Zvjezdarnici u Višnjanu </t>
  </si>
  <si>
    <t>13.07.2018.</t>
  </si>
  <si>
    <t>402-01/18-01/121</t>
  </si>
  <si>
    <t>402-01/18-01/127</t>
  </si>
  <si>
    <t>GRAD KNIN, Knin, Dr. Franje Tuđmana 2, OIB 00981494061</t>
  </si>
  <si>
    <t>Sufinanciranje troškova organizacije programa obilježavanja Dana pobjede i domovinske zahvalnosti i Dan hrvatskih branitelja, odnosno 23. obljetnice VRO "Oluja 95"</t>
  </si>
  <si>
    <t>27.07.2018.</t>
  </si>
  <si>
    <t>Sufinanciranje nastupa tenisačice, članice TK PRO 2000 POREĆ, na kvalifikacijama za Australian Open (Grand slam)</t>
  </si>
  <si>
    <t>GRAD PULA, Pula, Forum 1, OIB 79517841355</t>
  </si>
  <si>
    <t>20.12.2018.</t>
  </si>
  <si>
    <t>402-01/18-01/204</t>
  </si>
  <si>
    <t>402-01/18-01/199</t>
  </si>
  <si>
    <t>Sufinanciranje troškova tiskanja knjige "Anica i Žabica" - bajke i slikovnice za djecu i učenike nižih razreda</t>
  </si>
  <si>
    <t>402-01/18-01/197</t>
  </si>
  <si>
    <t>DOM ZA ODRASLE OSOBE MOTOVUN, Motovun, Brlač 28, OIB 06458028548</t>
  </si>
  <si>
    <t>SOŠIĆ MARIJA, Kanfanar, Matohanci 1F, OIB 64639216699</t>
  </si>
  <si>
    <t>Donacija za radno okupacijske aktivnosti - proslavu Dana Doma</t>
  </si>
  <si>
    <t>12.12.2018.</t>
  </si>
  <si>
    <t>Ukupno računi  38114, 38115, 38117 i 38119</t>
  </si>
  <si>
    <t>Sufinanciranje troškova nabave opreme za rad Kluba</t>
  </si>
  <si>
    <t>Donacija za isplata pomoći u obliku dara u naravi za pet radnika Uljanik grupe s prebivalištem na području grada Poreča-Parenzo, temeljem Sporazuma o uvjetima dodjele dara u naravi radnicima Uljanik grupe (Klasa:402-01/18-01/204, Urb; 2167-01-09/01-2.</t>
  </si>
  <si>
    <t xml:space="preserve"> Gradsko vijeće Grada Poreča-Parenzo na sjednici održanoj dana 09. svibnja  2019. godine, donijelo je</t>
  </si>
  <si>
    <t>Klasa:  011-01/19-01/34</t>
  </si>
  <si>
    <t>Ur.br.   2167/01-07-19-2</t>
  </si>
  <si>
    <t>Poreč-Parenzo, 09. svibanj  2019.</t>
  </si>
</sst>
</file>

<file path=xl/styles.xml><?xml version="1.0" encoding="utf-8"?>
<styleSheet xmlns="http://schemas.openxmlformats.org/spreadsheetml/2006/main">
  <numFmts count="5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&quot;True&quot;;&quot;True&quot;;&quot;False&quot;"/>
    <numFmt numFmtId="207" formatCode="[$¥€-2]\ #,##0.00_);[Red]\([$€-2]\ #,##0.00\)"/>
    <numFmt numFmtId="208" formatCode="_-* #,##0\ _k_n_-;\-* #,##0\ _k_n_-;_-* &quot;-&quot;??\ _k_n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[$-1041A]#,##0.00;\-\ #,##0.00"/>
  </numFmts>
  <fonts count="77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9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Gray"/>
    </fill>
    <fill>
      <patternFill patternType="solid">
        <fgColor rgb="FFE5B8B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7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5" fillId="0" borderId="0" applyNumberFormat="0" applyFill="0" applyBorder="0" applyAlignment="0" applyProtection="0"/>
    <xf numFmtId="0" fontId="41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21" borderId="7" applyNumberFormat="0" applyAlignment="0" applyProtection="0"/>
    <xf numFmtId="0" fontId="29" fillId="21" borderId="2" applyNumberFormat="0" applyAlignment="0" applyProtection="0"/>
    <xf numFmtId="0" fontId="36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7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0" fillId="0" borderId="10" applyNumberFormat="0" applyFill="0" applyAlignment="0" applyProtection="0"/>
    <xf numFmtId="0" fontId="41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20" fillId="0" borderId="0" xfId="0" applyFont="1" applyAlignment="1">
      <alignment/>
    </xf>
    <xf numFmtId="0" fontId="3" fillId="0" borderId="17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3" fillId="0" borderId="18" xfId="0" applyFont="1" applyFill="1" applyBorder="1" applyAlignment="1" applyProtection="1" quotePrefix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3" fillId="0" borderId="0" xfId="0" applyFont="1" applyAlignment="1">
      <alignment horizontal="right"/>
    </xf>
    <xf numFmtId="1" fontId="0" fillId="24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Font="1" applyBorder="1" applyAlignment="1">
      <alignment vertical="center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24" borderId="27" xfId="0" applyFont="1" applyFill="1" applyBorder="1" applyAlignment="1">
      <alignment horizontal="center" vertical="center"/>
    </xf>
    <xf numFmtId="1" fontId="0" fillId="24" borderId="28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24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4" fontId="0" fillId="24" borderId="30" xfId="0" applyNumberForma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3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6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23" fillId="0" borderId="25" xfId="0" applyFont="1" applyBorder="1" applyAlignment="1">
      <alignment/>
    </xf>
    <xf numFmtId="0" fontId="0" fillId="0" borderId="42" xfId="0" applyFont="1" applyBorder="1" applyAlignment="1">
      <alignment/>
    </xf>
    <xf numFmtId="0" fontId="3" fillId="24" borderId="11" xfId="0" applyFont="1" applyFill="1" applyBorder="1" applyAlignment="1" applyProtection="1">
      <alignment horizontal="left"/>
      <protection/>
    </xf>
    <xf numFmtId="0" fontId="3" fillId="24" borderId="43" xfId="0" applyFont="1" applyFill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23" fillId="0" borderId="42" xfId="0" applyFont="1" applyBorder="1" applyAlignment="1">
      <alignment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horizontal="left"/>
    </xf>
    <xf numFmtId="0" fontId="0" fillId="0" borderId="45" xfId="0" applyBorder="1" applyAlignment="1">
      <alignment wrapText="1"/>
    </xf>
    <xf numFmtId="4" fontId="0" fillId="0" borderId="45" xfId="0" applyNumberFormat="1" applyFont="1" applyBorder="1" applyAlignment="1">
      <alignment wrapText="1"/>
    </xf>
    <xf numFmtId="0" fontId="0" fillId="0" borderId="42" xfId="0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44" fillId="21" borderId="36" xfId="0" applyFont="1" applyFill="1" applyBorder="1" applyAlignment="1">
      <alignment horizontal="center" vertical="center" wrapText="1"/>
    </xf>
    <xf numFmtId="3" fontId="44" fillId="21" borderId="36" xfId="0" applyNumberFormat="1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vertical="center" wrapText="1"/>
    </xf>
    <xf numFmtId="3" fontId="43" fillId="0" borderId="46" xfId="0" applyNumberFormat="1" applyFont="1" applyBorder="1" applyAlignment="1">
      <alignment vertical="top" wrapText="1"/>
    </xf>
    <xf numFmtId="0" fontId="43" fillId="0" borderId="46" xfId="0" applyFont="1" applyBorder="1" applyAlignment="1">
      <alignment vertical="top" wrapText="1"/>
    </xf>
    <xf numFmtId="0" fontId="43" fillId="0" borderId="46" xfId="0" applyFont="1" applyBorder="1" applyAlignment="1">
      <alignment/>
    </xf>
    <xf numFmtId="0" fontId="43" fillId="0" borderId="47" xfId="0" applyFont="1" applyBorder="1" applyAlignment="1">
      <alignment vertical="center" wrapText="1"/>
    </xf>
    <xf numFmtId="3" fontId="43" fillId="0" borderId="47" xfId="0" applyNumberFormat="1" applyFont="1" applyBorder="1" applyAlignment="1">
      <alignment vertical="top" wrapText="1"/>
    </xf>
    <xf numFmtId="0" fontId="43" fillId="0" borderId="47" xfId="0" applyFont="1" applyBorder="1" applyAlignment="1">
      <alignment vertical="top" wrapText="1"/>
    </xf>
    <xf numFmtId="0" fontId="43" fillId="0" borderId="47" xfId="0" applyFont="1" applyBorder="1" applyAlignment="1">
      <alignment/>
    </xf>
    <xf numFmtId="0" fontId="43" fillId="0" borderId="33" xfId="0" applyFont="1" applyBorder="1" applyAlignment="1">
      <alignment vertical="center" wrapText="1"/>
    </xf>
    <xf numFmtId="3" fontId="43" fillId="0" borderId="33" xfId="0" applyNumberFormat="1" applyFont="1" applyBorder="1" applyAlignment="1">
      <alignment vertical="top" wrapText="1"/>
    </xf>
    <xf numFmtId="0" fontId="43" fillId="0" borderId="33" xfId="0" applyFont="1" applyBorder="1" applyAlignment="1">
      <alignment vertical="top" wrapText="1"/>
    </xf>
    <xf numFmtId="0" fontId="44" fillId="0" borderId="36" xfId="0" applyFont="1" applyFill="1" applyBorder="1" applyAlignment="1">
      <alignment horizontal="center" vertical="center" wrapText="1"/>
    </xf>
    <xf numFmtId="0" fontId="44" fillId="21" borderId="48" xfId="0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horizontal="right" vertical="top" wrapText="1"/>
    </xf>
    <xf numFmtId="0" fontId="43" fillId="0" borderId="49" xfId="0" applyFont="1" applyBorder="1" applyAlignment="1">
      <alignment vertical="center" wrapText="1"/>
    </xf>
    <xf numFmtId="3" fontId="43" fillId="0" borderId="49" xfId="0" applyNumberFormat="1" applyFont="1" applyBorder="1" applyAlignment="1">
      <alignment vertical="top" wrapText="1"/>
    </xf>
    <xf numFmtId="0" fontId="43" fillId="0" borderId="49" xfId="0" applyFont="1" applyBorder="1" applyAlignment="1">
      <alignment vertical="top" wrapText="1"/>
    </xf>
    <xf numFmtId="0" fontId="44" fillId="0" borderId="33" xfId="0" applyFont="1" applyFill="1" applyBorder="1" applyAlignment="1">
      <alignment horizontal="center" vertical="center" wrapText="1"/>
    </xf>
    <xf numFmtId="0" fontId="44" fillId="21" borderId="40" xfId="0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horizontal="right" vertical="center" wrapText="1"/>
    </xf>
    <xf numFmtId="0" fontId="44" fillId="0" borderId="47" xfId="0" applyFont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/>
    </xf>
    <xf numFmtId="0" fontId="0" fillId="24" borderId="0" xfId="0" applyFill="1" applyAlignment="1">
      <alignment/>
    </xf>
    <xf numFmtId="0" fontId="43" fillId="0" borderId="34" xfId="0" applyFont="1" applyBorder="1" applyAlignment="1">
      <alignment vertical="center" wrapText="1"/>
    </xf>
    <xf numFmtId="3" fontId="43" fillId="0" borderId="34" xfId="0" applyNumberFormat="1" applyFont="1" applyBorder="1" applyAlignment="1">
      <alignment vertical="top" wrapText="1"/>
    </xf>
    <xf numFmtId="0" fontId="43" fillId="0" borderId="34" xfId="0" applyFont="1" applyBorder="1" applyAlignment="1">
      <alignment vertical="top" wrapText="1"/>
    </xf>
    <xf numFmtId="1" fontId="0" fillId="24" borderId="17" xfId="0" applyNumberFormat="1" applyFill="1" applyBorder="1" applyAlignment="1" quotePrefix="1">
      <alignment horizontal="center"/>
    </xf>
    <xf numFmtId="1" fontId="0" fillId="24" borderId="50" xfId="0" applyNumberFormat="1" applyFill="1" applyBorder="1" applyAlignment="1" quotePrefix="1">
      <alignment horizontal="center"/>
    </xf>
    <xf numFmtId="0" fontId="12" fillId="0" borderId="51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0" fontId="58" fillId="0" borderId="42" xfId="0" applyFont="1" applyBorder="1" applyAlignment="1">
      <alignment/>
    </xf>
    <xf numFmtId="0" fontId="58" fillId="0" borderId="25" xfId="0" applyFont="1" applyBorder="1" applyAlignment="1">
      <alignment/>
    </xf>
    <xf numFmtId="0" fontId="59" fillId="0" borderId="43" xfId="0" applyFont="1" applyBorder="1" applyAlignment="1">
      <alignment/>
    </xf>
    <xf numFmtId="4" fontId="59" fillId="24" borderId="53" xfId="0" applyNumberFormat="1" applyFont="1" applyFill="1" applyBorder="1" applyAlignment="1">
      <alignment/>
    </xf>
    <xf numFmtId="1" fontId="59" fillId="0" borderId="54" xfId="0" applyNumberFormat="1" applyFont="1" applyBorder="1" applyAlignment="1">
      <alignment/>
    </xf>
    <xf numFmtId="1" fontId="59" fillId="0" borderId="50" xfId="0" applyNumberFormat="1" applyFont="1" applyBorder="1" applyAlignment="1">
      <alignment/>
    </xf>
    <xf numFmtId="0" fontId="60" fillId="0" borderId="55" xfId="0" applyFont="1" applyFill="1" applyBorder="1" applyAlignment="1" applyProtection="1">
      <alignment wrapText="1"/>
      <protection/>
    </xf>
    <xf numFmtId="3" fontId="60" fillId="24" borderId="55" xfId="0" applyNumberFormat="1" applyFont="1" applyFill="1" applyBorder="1" applyAlignment="1" applyProtection="1">
      <alignment horizontal="right"/>
      <protection/>
    </xf>
    <xf numFmtId="3" fontId="60" fillId="24" borderId="5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6" fillId="0" borderId="51" xfId="0" applyFont="1" applyBorder="1" applyAlignment="1">
      <alignment/>
    </xf>
    <xf numFmtId="0" fontId="59" fillId="0" borderId="55" xfId="0" applyFont="1" applyBorder="1" applyAlignment="1">
      <alignment horizontal="left"/>
    </xf>
    <xf numFmtId="4" fontId="59" fillId="0" borderId="55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6" xfId="0" applyFont="1" applyBorder="1" applyAlignment="1">
      <alignment horizontal="center"/>
    </xf>
    <xf numFmtId="0" fontId="48" fillId="0" borderId="0" xfId="0" applyFont="1" applyFill="1" applyAlignment="1" applyProtection="1">
      <alignment horizontal="left"/>
      <protection/>
    </xf>
    <xf numFmtId="0" fontId="49" fillId="0" borderId="0" xfId="0" applyFont="1" applyAlignment="1">
      <alignment/>
    </xf>
    <xf numFmtId="0" fontId="49" fillId="24" borderId="0" xfId="0" applyFont="1" applyFill="1" applyAlignment="1">
      <alignment/>
    </xf>
    <xf numFmtId="0" fontId="50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67" fillId="0" borderId="25" xfId="114" applyBorder="1" applyAlignment="1">
      <alignment horizontal="left" wrapText="1"/>
      <protection/>
    </xf>
    <xf numFmtId="0" fontId="67" fillId="0" borderId="25" xfId="114" applyBorder="1" applyAlignment="1">
      <alignment wrapText="1"/>
      <protection/>
    </xf>
    <xf numFmtId="4" fontId="67" fillId="0" borderId="25" xfId="114" applyNumberFormat="1" applyBorder="1" applyAlignment="1">
      <alignment wrapText="1"/>
      <protection/>
    </xf>
    <xf numFmtId="1" fontId="67" fillId="0" borderId="25" xfId="114" applyNumberFormat="1" applyBorder="1" applyAlignment="1">
      <alignment wrapText="1"/>
      <protection/>
    </xf>
    <xf numFmtId="0" fontId="44" fillId="0" borderId="46" xfId="0" applyFont="1" applyBorder="1" applyAlignment="1">
      <alignment horizontal="right" vertical="center" wrapText="1"/>
    </xf>
    <xf numFmtId="4" fontId="44" fillId="0" borderId="47" xfId="0" applyNumberFormat="1" applyFont="1" applyBorder="1" applyAlignment="1">
      <alignment horizontal="right" vertical="center" wrapText="1"/>
    </xf>
    <xf numFmtId="0" fontId="43" fillId="0" borderId="47" xfId="0" applyFont="1" applyBorder="1" applyAlignment="1">
      <alignment horizontal="right" vertical="top" wrapText="1"/>
    </xf>
    <xf numFmtId="0" fontId="0" fillId="0" borderId="42" xfId="0" applyFont="1" applyBorder="1" applyAlignment="1">
      <alignment/>
    </xf>
    <xf numFmtId="0" fontId="0" fillId="0" borderId="25" xfId="0" applyFont="1" applyBorder="1" applyAlignment="1">
      <alignment/>
    </xf>
    <xf numFmtId="0" fontId="52" fillId="0" borderId="36" xfId="121" applyFont="1" applyBorder="1" applyAlignment="1">
      <alignment horizontal="center" wrapText="1"/>
      <protection/>
    </xf>
    <xf numFmtId="0" fontId="52" fillId="0" borderId="58" xfId="121" applyFont="1" applyBorder="1" applyAlignment="1">
      <alignment wrapText="1"/>
      <protection/>
    </xf>
    <xf numFmtId="0" fontId="52" fillId="0" borderId="59" xfId="121" applyFont="1" applyBorder="1" applyAlignment="1">
      <alignment wrapText="1"/>
      <protection/>
    </xf>
    <xf numFmtId="0" fontId="52" fillId="0" borderId="60" xfId="121" applyFont="1" applyBorder="1" applyAlignment="1">
      <alignment wrapText="1"/>
      <protection/>
    </xf>
    <xf numFmtId="0" fontId="52" fillId="0" borderId="41" xfId="121" applyFont="1" applyBorder="1" applyAlignment="1">
      <alignment wrapText="1"/>
      <protection/>
    </xf>
    <xf numFmtId="0" fontId="52" fillId="0" borderId="40" xfId="121" applyFont="1" applyBorder="1" applyAlignment="1">
      <alignment wrapText="1"/>
      <protection/>
    </xf>
    <xf numFmtId="0" fontId="52" fillId="0" borderId="36" xfId="121" applyFont="1" applyBorder="1" applyAlignment="1">
      <alignment wrapText="1"/>
      <protection/>
    </xf>
    <xf numFmtId="3" fontId="52" fillId="0" borderId="36" xfId="121" applyNumberFormat="1" applyFont="1" applyBorder="1" applyAlignment="1">
      <alignment wrapText="1"/>
      <protection/>
    </xf>
    <xf numFmtId="3" fontId="51" fillId="0" borderId="36" xfId="121" applyNumberFormat="1" applyFont="1" applyBorder="1" applyAlignment="1">
      <alignment horizontal="center" wrapText="1"/>
      <protection/>
    </xf>
    <xf numFmtId="0" fontId="51" fillId="0" borderId="61" xfId="121" applyFont="1" applyBorder="1" applyAlignment="1">
      <alignment horizontal="center" wrapText="1"/>
      <protection/>
    </xf>
    <xf numFmtId="4" fontId="51" fillId="0" borderId="36" xfId="121" applyNumberFormat="1" applyFont="1" applyBorder="1" applyAlignment="1">
      <alignment wrapText="1"/>
      <protection/>
    </xf>
    <xf numFmtId="3" fontId="51" fillId="0" borderId="31" xfId="121" applyNumberFormat="1" applyFont="1" applyBorder="1" applyAlignment="1">
      <alignment horizontal="center" wrapText="1"/>
      <protection/>
    </xf>
    <xf numFmtId="4" fontId="55" fillId="23" borderId="19" xfId="121" applyNumberFormat="1" applyFont="1" applyFill="1" applyBorder="1" applyAlignment="1">
      <alignment wrapText="1"/>
      <protection/>
    </xf>
    <xf numFmtId="3" fontId="55" fillId="23" borderId="19" xfId="121" applyNumberFormat="1" applyFont="1" applyFill="1" applyBorder="1" applyAlignment="1">
      <alignment wrapText="1"/>
      <protection/>
    </xf>
    <xf numFmtId="0" fontId="55" fillId="23" borderId="19" xfId="121" applyFont="1" applyFill="1" applyBorder="1" applyAlignment="1">
      <alignment wrapText="1"/>
      <protection/>
    </xf>
    <xf numFmtId="0" fontId="55" fillId="23" borderId="62" xfId="121" applyFont="1" applyFill="1" applyBorder="1" applyAlignment="1">
      <alignment wrapText="1"/>
      <protection/>
    </xf>
    <xf numFmtId="0" fontId="54" fillId="2" borderId="63" xfId="121" applyFont="1" applyFill="1" applyBorder="1" applyAlignment="1">
      <alignment wrapText="1"/>
      <protection/>
    </xf>
    <xf numFmtId="4" fontId="54" fillId="2" borderId="0" xfId="121" applyNumberFormat="1" applyFont="1" applyFill="1" applyBorder="1" applyAlignment="1">
      <alignment wrapText="1"/>
      <protection/>
    </xf>
    <xf numFmtId="3" fontId="54" fillId="2" borderId="0" xfId="121" applyNumberFormat="1" applyFont="1" applyFill="1" applyBorder="1" applyAlignment="1">
      <alignment wrapText="1"/>
      <protection/>
    </xf>
    <xf numFmtId="0" fontId="54" fillId="2" borderId="0" xfId="121" applyFont="1" applyFill="1" applyBorder="1" applyAlignment="1">
      <alignment wrapText="1"/>
      <protection/>
    </xf>
    <xf numFmtId="0" fontId="54" fillId="2" borderId="64" xfId="121" applyFont="1" applyFill="1" applyBorder="1" applyAlignment="1">
      <alignment wrapText="1"/>
      <protection/>
    </xf>
    <xf numFmtId="0" fontId="55" fillId="23" borderId="60" xfId="121" applyFont="1" applyFill="1" applyBorder="1" applyAlignment="1">
      <alignment wrapText="1"/>
      <protection/>
    </xf>
    <xf numFmtId="4" fontId="55" fillId="23" borderId="41" xfId="121" applyNumberFormat="1" applyFont="1" applyFill="1" applyBorder="1" applyAlignment="1">
      <alignment wrapText="1"/>
      <protection/>
    </xf>
    <xf numFmtId="3" fontId="55" fillId="23" borderId="41" xfId="121" applyNumberFormat="1" applyFont="1" applyFill="1" applyBorder="1" applyAlignment="1">
      <alignment wrapText="1"/>
      <protection/>
    </xf>
    <xf numFmtId="0" fontId="55" fillId="23" borderId="41" xfId="121" applyFont="1" applyFill="1" applyBorder="1" applyAlignment="1">
      <alignment wrapText="1"/>
      <protection/>
    </xf>
    <xf numFmtId="0" fontId="55" fillId="23" borderId="59" xfId="121" applyFont="1" applyFill="1" applyBorder="1" applyAlignment="1">
      <alignment wrapText="1"/>
      <protection/>
    </xf>
    <xf numFmtId="0" fontId="55" fillId="23" borderId="65" xfId="121" applyFont="1" applyFill="1" applyBorder="1" applyAlignment="1">
      <alignment wrapText="1"/>
      <protection/>
    </xf>
    <xf numFmtId="4" fontId="52" fillId="0" borderId="36" xfId="121" applyNumberFormat="1" applyFont="1" applyBorder="1" applyAlignment="1" quotePrefix="1">
      <alignment horizontal="right" wrapText="1"/>
      <protection/>
    </xf>
    <xf numFmtId="0" fontId="44" fillId="21" borderId="36" xfId="0" applyFont="1" applyFill="1" applyBorder="1" applyAlignment="1">
      <alignment horizontal="right"/>
    </xf>
    <xf numFmtId="3" fontId="44" fillId="21" borderId="48" xfId="0" applyNumberFormat="1" applyFont="1" applyFill="1" applyBorder="1" applyAlignment="1">
      <alignment horizontal="right" vertical="center" wrapText="1"/>
    </xf>
    <xf numFmtId="3" fontId="44" fillId="21" borderId="58" xfId="0" applyNumberFormat="1" applyFont="1" applyFill="1" applyBorder="1" applyAlignment="1">
      <alignment horizontal="right" vertical="center"/>
    </xf>
    <xf numFmtId="3" fontId="44" fillId="21" borderId="36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left"/>
    </xf>
    <xf numFmtId="49" fontId="43" fillId="0" borderId="33" xfId="0" applyNumberFormat="1" applyFont="1" applyBorder="1" applyAlignment="1">
      <alignment horizontal="center" vertical="center" wrapText="1"/>
    </xf>
    <xf numFmtId="49" fontId="43" fillId="0" borderId="46" xfId="0" applyNumberFormat="1" applyFont="1" applyBorder="1" applyAlignment="1">
      <alignment horizontal="center" vertical="center" wrapText="1"/>
    </xf>
    <xf numFmtId="0" fontId="56" fillId="25" borderId="36" xfId="0" applyFont="1" applyFill="1" applyBorder="1" applyAlignment="1">
      <alignment horizontal="center" wrapText="1"/>
    </xf>
    <xf numFmtId="0" fontId="44" fillId="21" borderId="31" xfId="0" applyFont="1" applyFill="1" applyBorder="1" applyAlignment="1">
      <alignment horizontal="center" vertical="center" wrapText="1"/>
    </xf>
    <xf numFmtId="4" fontId="69" fillId="0" borderId="36" xfId="0" applyNumberFormat="1" applyFont="1" applyBorder="1" applyAlignment="1">
      <alignment/>
    </xf>
    <xf numFmtId="14" fontId="69" fillId="0" borderId="36" xfId="0" applyNumberFormat="1" applyFont="1" applyBorder="1" applyAlignment="1">
      <alignment horizontal="center"/>
    </xf>
    <xf numFmtId="0" fontId="69" fillId="0" borderId="36" xfId="0" applyFont="1" applyBorder="1" applyAlignment="1">
      <alignment/>
    </xf>
    <xf numFmtId="0" fontId="7" fillId="0" borderId="36" xfId="0" applyFont="1" applyBorder="1" applyAlignment="1">
      <alignment horizontal="center" vertical="distributed"/>
    </xf>
    <xf numFmtId="0" fontId="7" fillId="0" borderId="36" xfId="0" applyFont="1" applyBorder="1" applyAlignment="1">
      <alignment horizontal="center" vertical="justify"/>
    </xf>
    <xf numFmtId="0" fontId="4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7" fillId="0" borderId="36" xfId="0" applyFont="1" applyBorder="1" applyAlignment="1" quotePrefix="1">
      <alignment horizontal="center"/>
    </xf>
    <xf numFmtId="0" fontId="7" fillId="0" borderId="36" xfId="0" applyNumberFormat="1" applyFont="1" applyBorder="1" applyAlignment="1">
      <alignment horizontal="center"/>
    </xf>
    <xf numFmtId="14" fontId="7" fillId="0" borderId="36" xfId="0" applyNumberFormat="1" applyFont="1" applyBorder="1" applyAlignment="1" quotePrefix="1">
      <alignment horizontal="center"/>
    </xf>
    <xf numFmtId="0" fontId="70" fillId="0" borderId="0" xfId="0" applyFont="1" applyAlignment="1">
      <alignment/>
    </xf>
    <xf numFmtId="4" fontId="44" fillId="26" borderId="66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46" xfId="0" applyNumberFormat="1" applyFont="1" applyBorder="1" applyAlignment="1">
      <alignment vertical="center" wrapText="1"/>
    </xf>
    <xf numFmtId="4" fontId="44" fillId="26" borderId="67" xfId="0" applyNumberFormat="1" applyFont="1" applyFill="1" applyBorder="1" applyAlignment="1" applyProtection="1">
      <alignment horizontal="right" vertical="center" shrinkToFit="1"/>
      <protection hidden="1"/>
    </xf>
    <xf numFmtId="4" fontId="45" fillId="26" borderId="68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49" xfId="0" applyNumberFormat="1" applyFont="1" applyBorder="1" applyAlignment="1">
      <alignment vertical="top" wrapText="1"/>
    </xf>
    <xf numFmtId="4" fontId="43" fillId="0" borderId="33" xfId="0" applyNumberFormat="1" applyFont="1" applyBorder="1" applyAlignment="1">
      <alignment vertical="top" wrapText="1"/>
    </xf>
    <xf numFmtId="4" fontId="43" fillId="0" borderId="34" xfId="0" applyNumberFormat="1" applyFont="1" applyBorder="1" applyAlignment="1">
      <alignment vertical="top" wrapText="1"/>
    </xf>
    <xf numFmtId="4" fontId="44" fillId="26" borderId="68" xfId="0" applyNumberFormat="1" applyFont="1" applyFill="1" applyBorder="1" applyAlignment="1" applyProtection="1">
      <alignment horizontal="right" vertical="center" shrinkToFit="1"/>
      <protection hidden="1"/>
    </xf>
    <xf numFmtId="4" fontId="43" fillId="0" borderId="47" xfId="0" applyNumberFormat="1" applyFont="1" applyBorder="1" applyAlignment="1">
      <alignment vertical="top" wrapText="1"/>
    </xf>
    <xf numFmtId="4" fontId="43" fillId="0" borderId="46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4" fillId="0" borderId="19" xfId="0" applyFont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5" fillId="27" borderId="24" xfId="0" applyFont="1" applyFill="1" applyBorder="1" applyAlignment="1">
      <alignment horizontal="center" vertical="center" wrapText="1"/>
    </xf>
    <xf numFmtId="0" fontId="5" fillId="27" borderId="50" xfId="0" applyFont="1" applyFill="1" applyBorder="1" applyAlignment="1">
      <alignment horizontal="center" vertical="center" wrapText="1"/>
    </xf>
    <xf numFmtId="0" fontId="5" fillId="28" borderId="50" xfId="0" applyFont="1" applyFill="1" applyBorder="1" applyAlignment="1">
      <alignment horizontal="right" vertical="center" wrapText="1"/>
    </xf>
    <xf numFmtId="4" fontId="5" fillId="28" borderId="50" xfId="0" applyNumberFormat="1" applyFont="1" applyFill="1" applyBorder="1" applyAlignment="1">
      <alignment horizontal="right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4" fontId="0" fillId="0" borderId="50" xfId="0" applyNumberFormat="1" applyFont="1" applyBorder="1" applyAlignment="1">
      <alignment horizontal="right" vertical="center" wrapText="1"/>
    </xf>
    <xf numFmtId="0" fontId="0" fillId="0" borderId="50" xfId="0" applyFont="1" applyBorder="1" applyAlignment="1">
      <alignment horizontal="right" vertical="center" wrapText="1"/>
    </xf>
    <xf numFmtId="4" fontId="22" fillId="28" borderId="50" xfId="0" applyNumberFormat="1" applyFont="1" applyFill="1" applyBorder="1" applyAlignment="1">
      <alignment horizontal="right" vertical="center" wrapText="1"/>
    </xf>
    <xf numFmtId="0" fontId="44" fillId="29" borderId="36" xfId="0" applyFont="1" applyFill="1" applyBorder="1" applyAlignment="1">
      <alignment vertical="top" wrapText="1"/>
    </xf>
    <xf numFmtId="0" fontId="44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70" fillId="0" borderId="70" xfId="0" applyFont="1" applyBorder="1" applyAlignment="1">
      <alignment/>
    </xf>
    <xf numFmtId="0" fontId="70" fillId="0" borderId="71" xfId="0" applyFont="1" applyBorder="1" applyAlignment="1">
      <alignment/>
    </xf>
    <xf numFmtId="0" fontId="70" fillId="0" borderId="72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9" xfId="0" applyFont="1" applyBorder="1" applyAlignment="1">
      <alignment/>
    </xf>
    <xf numFmtId="0" fontId="70" fillId="0" borderId="52" xfId="0" applyFont="1" applyBorder="1" applyAlignment="1">
      <alignment/>
    </xf>
    <xf numFmtId="0" fontId="70" fillId="0" borderId="0" xfId="0" applyFont="1" applyBorder="1" applyAlignment="1">
      <alignment/>
    </xf>
    <xf numFmtId="4" fontId="44" fillId="29" borderId="36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distributed"/>
    </xf>
    <xf numFmtId="0" fontId="5" fillId="30" borderId="50" xfId="0" applyFont="1" applyFill="1" applyBorder="1" applyAlignment="1">
      <alignment horizontal="right" vertical="center" wrapText="1"/>
    </xf>
    <xf numFmtId="0" fontId="20" fillId="0" borderId="69" xfId="0" applyFont="1" applyBorder="1" applyAlignment="1">
      <alignment horizontal="center" vertical="center" wrapText="1"/>
    </xf>
    <xf numFmtId="0" fontId="22" fillId="0" borderId="50" xfId="0" applyFont="1" applyBorder="1" applyAlignment="1">
      <alignment vertical="center" wrapText="1"/>
    </xf>
    <xf numFmtId="4" fontId="22" fillId="0" borderId="50" xfId="0" applyNumberFormat="1" applyFont="1" applyBorder="1" applyAlignment="1">
      <alignment horizontal="right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right" vertical="center" wrapText="1"/>
    </xf>
    <xf numFmtId="0" fontId="3" fillId="24" borderId="43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7" fillId="0" borderId="17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 wrapText="1"/>
    </xf>
    <xf numFmtId="0" fontId="40" fillId="0" borderId="0" xfId="0" applyFont="1" applyFill="1" applyAlignment="1" applyProtection="1">
      <alignment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vertical="justify"/>
    </xf>
    <xf numFmtId="4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4" fontId="71" fillId="31" borderId="25" xfId="0" applyNumberFormat="1" applyFont="1" applyFill="1" applyBorder="1" applyAlignment="1">
      <alignment/>
    </xf>
    <xf numFmtId="0" fontId="71" fillId="31" borderId="25" xfId="0" applyFont="1" applyFill="1" applyBorder="1" applyAlignment="1">
      <alignment/>
    </xf>
    <xf numFmtId="0" fontId="0" fillId="24" borderId="52" xfId="0" applyFont="1" applyFill="1" applyBorder="1" applyAlignment="1">
      <alignment horizontal="center" vertical="center"/>
    </xf>
    <xf numFmtId="3" fontId="0" fillId="24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" fontId="0" fillId="0" borderId="45" xfId="0" applyNumberFormat="1" applyBorder="1" applyAlignment="1">
      <alignment wrapText="1"/>
    </xf>
    <xf numFmtId="4" fontId="0" fillId="0" borderId="25" xfId="0" applyNumberFormat="1" applyBorder="1" applyAlignment="1">
      <alignment/>
    </xf>
    <xf numFmtId="0" fontId="58" fillId="0" borderId="25" xfId="0" applyFont="1" applyBorder="1" applyAlignment="1">
      <alignment/>
    </xf>
    <xf numFmtId="4" fontId="60" fillId="0" borderId="5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4" fontId="59" fillId="0" borderId="55" xfId="0" applyNumberFormat="1" applyFont="1" applyBorder="1" applyAlignment="1">
      <alignment/>
    </xf>
    <xf numFmtId="0" fontId="71" fillId="31" borderId="25" xfId="0" applyFont="1" applyFill="1" applyBorder="1" applyAlignment="1">
      <alignment horizontal="center"/>
    </xf>
    <xf numFmtId="3" fontId="71" fillId="31" borderId="25" xfId="0" applyNumberFormat="1" applyFont="1" applyFill="1" applyBorder="1" applyAlignment="1">
      <alignment/>
    </xf>
    <xf numFmtId="0" fontId="4" fillId="32" borderId="25" xfId="0" applyFont="1" applyFill="1" applyBorder="1" applyAlignment="1" quotePrefix="1">
      <alignment horizontal="center"/>
    </xf>
    <xf numFmtId="0" fontId="4" fillId="32" borderId="25" xfId="0" applyFont="1" applyFill="1" applyBorder="1" applyAlignment="1">
      <alignment/>
    </xf>
    <xf numFmtId="4" fontId="4" fillId="32" borderId="25" xfId="0" applyNumberFormat="1" applyFont="1" applyFill="1" applyBorder="1" applyAlignment="1">
      <alignment/>
    </xf>
    <xf numFmtId="3" fontId="4" fillId="32" borderId="25" xfId="0" applyNumberFormat="1" applyFont="1" applyFill="1" applyBorder="1" applyAlignment="1">
      <alignment/>
    </xf>
    <xf numFmtId="0" fontId="3" fillId="33" borderId="25" xfId="0" applyFont="1" applyFill="1" applyBorder="1" applyAlignment="1" quotePrefix="1">
      <alignment horizontal="center"/>
    </xf>
    <xf numFmtId="0" fontId="3" fillId="33" borderId="25" xfId="0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4" fontId="6" fillId="24" borderId="25" xfId="0" applyNumberFormat="1" applyFont="1" applyFill="1" applyBorder="1" applyAlignment="1">
      <alignment/>
    </xf>
    <xf numFmtId="1" fontId="6" fillId="0" borderId="2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73" xfId="0" applyNumberFormat="1" applyBorder="1" applyAlignment="1">
      <alignment/>
    </xf>
    <xf numFmtId="1" fontId="67" fillId="0" borderId="74" xfId="114" applyNumberFormat="1" applyBorder="1" applyAlignment="1">
      <alignment wrapText="1"/>
      <protection/>
    </xf>
    <xf numFmtId="1" fontId="67" fillId="0" borderId="0" xfId="114" applyNumberFormat="1" applyBorder="1" applyAlignment="1">
      <alignment wrapText="1"/>
      <protection/>
    </xf>
    <xf numFmtId="0" fontId="6" fillId="0" borderId="45" xfId="0" applyFont="1" applyBorder="1" applyAlignment="1">
      <alignment/>
    </xf>
    <xf numFmtId="4" fontId="6" fillId="24" borderId="45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4" fontId="0" fillId="0" borderId="25" xfId="0" applyNumberFormat="1" applyFont="1" applyBorder="1" applyAlignment="1">
      <alignment/>
    </xf>
    <xf numFmtId="3" fontId="0" fillId="24" borderId="17" xfId="0" applyNumberFormat="1" applyFill="1" applyBorder="1" applyAlignment="1" quotePrefix="1">
      <alignment horizontal="center"/>
    </xf>
    <xf numFmtId="3" fontId="0" fillId="24" borderId="24" xfId="0" applyNumberFormat="1" applyFont="1" applyFill="1" applyBorder="1" applyAlignment="1">
      <alignment horizontal="center"/>
    </xf>
    <xf numFmtId="3" fontId="0" fillId="24" borderId="28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3" fillId="33" borderId="25" xfId="0" applyNumberFormat="1" applyFont="1" applyFill="1" applyBorder="1" applyAlignment="1">
      <alignment/>
    </xf>
    <xf numFmtId="1" fontId="4" fillId="34" borderId="25" xfId="0" applyNumberFormat="1" applyFont="1" applyFill="1" applyBorder="1" applyAlignment="1">
      <alignment/>
    </xf>
    <xf numFmtId="4" fontId="4" fillId="34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5" xfId="0" applyFont="1" applyFill="1" applyBorder="1" applyAlignment="1" quotePrefix="1">
      <alignment horizontal="center"/>
    </xf>
    <xf numFmtId="1" fontId="71" fillId="31" borderId="0" xfId="0" applyNumberFormat="1" applyFont="1" applyFill="1" applyAlignment="1">
      <alignment/>
    </xf>
    <xf numFmtId="4" fontId="71" fillId="31" borderId="0" xfId="0" applyNumberFormat="1" applyFont="1" applyFill="1" applyAlignment="1">
      <alignment/>
    </xf>
    <xf numFmtId="0" fontId="71" fillId="31" borderId="0" xfId="0" applyFont="1" applyFill="1" applyAlignment="1">
      <alignment/>
    </xf>
    <xf numFmtId="0" fontId="0" fillId="0" borderId="25" xfId="123" applyFont="1" applyBorder="1" applyAlignment="1">
      <alignment wrapText="1"/>
      <protection/>
    </xf>
    <xf numFmtId="4" fontId="0" fillId="24" borderId="45" xfId="123" applyNumberFormat="1" applyFont="1" applyFill="1" applyBorder="1" applyAlignment="1">
      <alignment wrapText="1"/>
      <protection/>
    </xf>
    <xf numFmtId="0" fontId="0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" fontId="5" fillId="24" borderId="45" xfId="123" applyNumberFormat="1" applyFont="1" applyFill="1" applyBorder="1" applyAlignment="1">
      <alignment wrapText="1"/>
      <protection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left"/>
    </xf>
    <xf numFmtId="4" fontId="72" fillId="35" borderId="0" xfId="114" applyNumberFormat="1" applyFont="1" applyFill="1">
      <alignment/>
      <protection/>
    </xf>
    <xf numFmtId="0" fontId="72" fillId="35" borderId="0" xfId="114" applyFont="1" applyFill="1">
      <alignment/>
      <protection/>
    </xf>
    <xf numFmtId="0" fontId="72" fillId="35" borderId="0" xfId="114" applyFont="1" applyFill="1" applyAlignment="1">
      <alignment horizontal="left"/>
      <protection/>
    </xf>
    <xf numFmtId="1" fontId="0" fillId="0" borderId="45" xfId="122" applyNumberFormat="1" applyFont="1" applyBorder="1" applyAlignment="1">
      <alignment wrapText="1"/>
      <protection/>
    </xf>
    <xf numFmtId="1" fontId="5" fillId="0" borderId="45" xfId="122" applyNumberFormat="1" applyFont="1" applyBorder="1" applyAlignment="1">
      <alignment wrapText="1"/>
      <protection/>
    </xf>
    <xf numFmtId="1" fontId="72" fillId="35" borderId="0" xfId="114" applyNumberFormat="1" applyFont="1" applyFill="1">
      <alignment/>
      <protection/>
    </xf>
    <xf numFmtId="3" fontId="0" fillId="36" borderId="25" xfId="0" applyNumberFormat="1" applyFont="1" applyFill="1" applyBorder="1" applyAlignment="1">
      <alignment/>
    </xf>
    <xf numFmtId="2" fontId="0" fillId="36" borderId="25" xfId="0" applyNumberFormat="1" applyFont="1" applyFill="1" applyBorder="1" applyAlignment="1">
      <alignment/>
    </xf>
    <xf numFmtId="0" fontId="0" fillId="36" borderId="25" xfId="123" applyFont="1" applyFill="1" applyBorder="1" applyAlignment="1">
      <alignment horizontal="right" wrapText="1"/>
      <protection/>
    </xf>
    <xf numFmtId="4" fontId="0" fillId="36" borderId="25" xfId="0" applyNumberFormat="1" applyFont="1" applyFill="1" applyBorder="1" applyAlignment="1">
      <alignment/>
    </xf>
    <xf numFmtId="0" fontId="0" fillId="36" borderId="25" xfId="0" applyFill="1" applyBorder="1" applyAlignment="1" quotePrefix="1">
      <alignment wrapText="1"/>
    </xf>
    <xf numFmtId="4" fontId="0" fillId="36" borderId="25" xfId="0" applyNumberFormat="1" applyFill="1" applyBorder="1" applyAlignment="1">
      <alignment/>
    </xf>
    <xf numFmtId="0" fontId="0" fillId="36" borderId="25" xfId="0" applyFill="1" applyBorder="1" applyAlignment="1">
      <alignment wrapText="1"/>
    </xf>
    <xf numFmtId="0" fontId="0" fillId="36" borderId="25" xfId="0" applyFill="1" applyBorder="1" applyAlignment="1">
      <alignment/>
    </xf>
    <xf numFmtId="4" fontId="0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3" fontId="0" fillId="24" borderId="63" xfId="0" applyNumberFormat="1" applyFill="1" applyBorder="1" applyAlignment="1" quotePrefix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3" fontId="72" fillId="31" borderId="25" xfId="114" applyNumberFormat="1" applyFont="1" applyFill="1" applyBorder="1">
      <alignment/>
      <protection/>
    </xf>
    <xf numFmtId="3" fontId="73" fillId="0" borderId="25" xfId="114" applyNumberFormat="1" applyFont="1" applyBorder="1" applyAlignment="1">
      <alignment wrapText="1"/>
      <protection/>
    </xf>
    <xf numFmtId="3" fontId="68" fillId="0" borderId="25" xfId="114" applyNumberFormat="1" applyFont="1" applyBorder="1" applyAlignment="1">
      <alignment wrapText="1"/>
      <protection/>
    </xf>
    <xf numFmtId="3" fontId="68" fillId="36" borderId="25" xfId="114" applyNumberFormat="1" applyFont="1" applyFill="1" applyBorder="1" applyAlignment="1">
      <alignment wrapText="1"/>
      <protection/>
    </xf>
    <xf numFmtId="3" fontId="67" fillId="0" borderId="25" xfId="114" applyNumberFormat="1" applyBorder="1" applyAlignment="1">
      <alignment wrapText="1"/>
      <protection/>
    </xf>
    <xf numFmtId="3" fontId="0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0" fillId="36" borderId="25" xfId="0" applyNumberForma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0" fontId="63" fillId="0" borderId="0" xfId="0" applyFont="1" applyAlignment="1">
      <alignment wrapText="1"/>
    </xf>
    <xf numFmtId="0" fontId="71" fillId="31" borderId="25" xfId="0" applyFont="1" applyFill="1" applyBorder="1" applyAlignment="1">
      <alignment horizontal="left"/>
    </xf>
    <xf numFmtId="1" fontId="71" fillId="31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16" fontId="3" fillId="33" borderId="25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/>
    </xf>
    <xf numFmtId="0" fontId="5" fillId="37" borderId="25" xfId="0" applyFont="1" applyFill="1" applyBorder="1" applyAlignment="1">
      <alignment horizontal="center"/>
    </xf>
    <xf numFmtId="0" fontId="5" fillId="37" borderId="25" xfId="0" applyFont="1" applyFill="1" applyBorder="1" applyAlignment="1">
      <alignment/>
    </xf>
    <xf numFmtId="4" fontId="4" fillId="37" borderId="25" xfId="0" applyNumberFormat="1" applyFont="1" applyFill="1" applyBorder="1" applyAlignment="1">
      <alignment/>
    </xf>
    <xf numFmtId="1" fontId="4" fillId="37" borderId="25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0" fontId="6" fillId="0" borderId="0" xfId="0" applyFont="1" applyAlignment="1">
      <alignment horizontal="right"/>
    </xf>
    <xf numFmtId="0" fontId="57" fillId="0" borderId="0" xfId="0" applyFont="1" applyAlignment="1">
      <alignment/>
    </xf>
    <xf numFmtId="0" fontId="5" fillId="27" borderId="75" xfId="0" applyFont="1" applyFill="1" applyBorder="1" applyAlignment="1">
      <alignment horizontal="center" vertical="center" wrapText="1"/>
    </xf>
    <xf numFmtId="0" fontId="5" fillId="27" borderId="69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right" vertical="center" wrapText="1"/>
    </xf>
    <xf numFmtId="0" fontId="71" fillId="38" borderId="25" xfId="0" applyFont="1" applyFill="1" applyBorder="1" applyAlignment="1">
      <alignment/>
    </xf>
    <xf numFmtId="0" fontId="71" fillId="38" borderId="25" xfId="0" applyFont="1" applyFill="1" applyBorder="1" applyAlignment="1">
      <alignment vertical="justify"/>
    </xf>
    <xf numFmtId="4" fontId="71" fillId="38" borderId="25" xfId="0" applyNumberFormat="1" applyFont="1" applyFill="1" applyBorder="1" applyAlignment="1">
      <alignment/>
    </xf>
    <xf numFmtId="1" fontId="71" fillId="38" borderId="25" xfId="0" applyNumberFormat="1" applyFont="1" applyFill="1" applyBorder="1" applyAlignment="1">
      <alignment/>
    </xf>
    <xf numFmtId="1" fontId="5" fillId="0" borderId="25" xfId="0" applyNumberFormat="1" applyFont="1" applyBorder="1" applyAlignment="1">
      <alignment/>
    </xf>
    <xf numFmtId="0" fontId="0" fillId="0" borderId="25" xfId="0" applyBorder="1" applyAlignment="1">
      <alignment vertical="justify" wrapText="1"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vertical="justify" wrapText="1"/>
    </xf>
    <xf numFmtId="1" fontId="0" fillId="0" borderId="25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/>
    </xf>
    <xf numFmtId="4" fontId="3" fillId="33" borderId="73" xfId="0" applyNumberFormat="1" applyFont="1" applyFill="1" applyBorder="1" applyAlignment="1">
      <alignment/>
    </xf>
    <xf numFmtId="0" fontId="0" fillId="36" borderId="25" xfId="123" applyFont="1" applyFill="1" applyBorder="1" applyAlignment="1">
      <alignment wrapText="1"/>
      <protection/>
    </xf>
    <xf numFmtId="0" fontId="0" fillId="36" borderId="0" xfId="0" applyFont="1" applyFill="1" applyAlignment="1">
      <alignment horizontal="justify" vertical="center"/>
    </xf>
    <xf numFmtId="0" fontId="5" fillId="33" borderId="25" xfId="0" applyFont="1" applyFill="1" applyBorder="1" applyAlignment="1" applyProtection="1">
      <alignment horizontal="left"/>
      <protection/>
    </xf>
    <xf numFmtId="0" fontId="5" fillId="33" borderId="25" xfId="0" applyFont="1" applyFill="1" applyBorder="1" applyAlignment="1" applyProtection="1">
      <alignment horizontal="right"/>
      <protection/>
    </xf>
    <xf numFmtId="1" fontId="5" fillId="33" borderId="25" xfId="0" applyNumberFormat="1" applyFont="1" applyFill="1" applyBorder="1" applyAlignment="1" applyProtection="1">
      <alignment horizontal="righ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right"/>
      <protection/>
    </xf>
    <xf numFmtId="1" fontId="0" fillId="33" borderId="25" xfId="0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 applyProtection="1" quotePrefix="1">
      <alignment horizontal="center" vertical="center"/>
      <protection/>
    </xf>
    <xf numFmtId="3" fontId="0" fillId="24" borderId="50" xfId="0" applyNumberFormat="1" applyFill="1" applyBorder="1" applyAlignment="1" quotePrefix="1">
      <alignment horizontal="center"/>
    </xf>
    <xf numFmtId="3" fontId="0" fillId="24" borderId="76" xfId="0" applyNumberFormat="1" applyFont="1" applyFill="1" applyBorder="1" applyAlignment="1">
      <alignment horizontal="center" vertical="center"/>
    </xf>
    <xf numFmtId="0" fontId="71" fillId="38" borderId="25" xfId="0" applyFont="1" applyFill="1" applyBorder="1" applyAlignment="1" applyProtection="1">
      <alignment horizontal="left"/>
      <protection/>
    </xf>
    <xf numFmtId="0" fontId="71" fillId="38" borderId="25" xfId="0" applyFont="1" applyFill="1" applyBorder="1" applyAlignment="1" applyProtection="1">
      <alignment horizontal="right"/>
      <protection/>
    </xf>
    <xf numFmtId="1" fontId="71" fillId="38" borderId="25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 horizontal="center"/>
    </xf>
    <xf numFmtId="3" fontId="24" fillId="39" borderId="77" xfId="124" applyNumberFormat="1" applyFont="1" applyFill="1" applyBorder="1" applyAlignment="1">
      <alignment wrapText="1"/>
      <protection/>
    </xf>
    <xf numFmtId="3" fontId="24" fillId="39" borderId="36" xfId="124" applyNumberFormat="1" applyFont="1" applyFill="1" applyBorder="1" applyAlignment="1">
      <alignment wrapText="1"/>
      <protection/>
    </xf>
    <xf numFmtId="3" fontId="42" fillId="39" borderId="36" xfId="124" applyNumberFormat="1" applyFont="1" applyFill="1" applyBorder="1" applyAlignment="1">
      <alignment wrapText="1"/>
      <protection/>
    </xf>
    <xf numFmtId="3" fontId="51" fillId="39" borderId="36" xfId="121" applyNumberFormat="1" applyFont="1" applyFill="1" applyBorder="1" applyAlignment="1">
      <alignment wrapText="1"/>
      <protection/>
    </xf>
    <xf numFmtId="0" fontId="51" fillId="0" borderId="78" xfId="121" applyFont="1" applyBorder="1" applyAlignment="1">
      <alignment horizontal="center" wrapText="1"/>
      <protection/>
    </xf>
    <xf numFmtId="3" fontId="51" fillId="0" borderId="77" xfId="121" applyNumberFormat="1" applyFont="1" applyBorder="1" applyAlignment="1">
      <alignment horizontal="center" wrapText="1"/>
      <protection/>
    </xf>
    <xf numFmtId="9" fontId="53" fillId="0" borderId="77" xfId="121" applyNumberFormat="1" applyFont="1" applyBorder="1" applyAlignment="1">
      <alignment wrapText="1"/>
      <protection/>
    </xf>
    <xf numFmtId="0" fontId="53" fillId="0" borderId="77" xfId="121" applyFont="1" applyBorder="1" applyAlignment="1">
      <alignment vertical="justify"/>
      <protection/>
    </xf>
    <xf numFmtId="3" fontId="24" fillId="0" borderId="77" xfId="124" applyNumberFormat="1" applyFont="1" applyBorder="1" applyAlignment="1">
      <alignment wrapText="1"/>
      <protection/>
    </xf>
    <xf numFmtId="3" fontId="24" fillId="40" borderId="77" xfId="124" applyNumberFormat="1" applyFont="1" applyFill="1" applyBorder="1" applyAlignment="1">
      <alignment wrapText="1"/>
      <protection/>
    </xf>
    <xf numFmtId="0" fontId="24" fillId="0" borderId="77" xfId="124" applyFont="1" applyBorder="1" applyAlignment="1">
      <alignment wrapText="1"/>
      <protection/>
    </xf>
    <xf numFmtId="0" fontId="24" fillId="0" borderId="79" xfId="124" applyFont="1" applyBorder="1" applyAlignment="1">
      <alignment wrapText="1"/>
      <protection/>
    </xf>
    <xf numFmtId="3" fontId="54" fillId="0" borderId="36" xfId="115" applyNumberFormat="1" applyFont="1" applyBorder="1" applyAlignment="1" quotePrefix="1">
      <alignment horizontal="right" wrapText="1"/>
      <protection/>
    </xf>
    <xf numFmtId="9" fontId="54" fillId="0" borderId="36" xfId="115" applyNumberFormat="1" applyFont="1" applyBorder="1" applyAlignment="1">
      <alignment wrapText="1"/>
      <protection/>
    </xf>
    <xf numFmtId="3" fontId="54" fillId="0" borderId="36" xfId="115" applyNumberFormat="1" applyFont="1" applyBorder="1" applyAlignment="1">
      <alignment wrapText="1"/>
      <protection/>
    </xf>
    <xf numFmtId="0" fontId="54" fillId="0" borderId="36" xfId="115" applyFont="1" applyBorder="1" applyAlignment="1">
      <alignment wrapText="1"/>
      <protection/>
    </xf>
    <xf numFmtId="3" fontId="53" fillId="0" borderId="36" xfId="115" applyNumberFormat="1" applyFont="1" applyBorder="1" applyAlignment="1" quotePrefix="1">
      <alignment horizontal="right" wrapText="1"/>
      <protection/>
    </xf>
    <xf numFmtId="9" fontId="53" fillId="0" borderId="36" xfId="115" applyNumberFormat="1" applyFont="1" applyBorder="1" applyAlignment="1">
      <alignment wrapText="1"/>
      <protection/>
    </xf>
    <xf numFmtId="3" fontId="53" fillId="0" borderId="31" xfId="115" applyNumberFormat="1" applyFont="1" applyBorder="1" applyAlignment="1">
      <alignment wrapText="1"/>
      <protection/>
    </xf>
    <xf numFmtId="3" fontId="24" fillId="0" borderId="31" xfId="124" applyNumberFormat="1" applyFont="1" applyBorder="1" applyAlignment="1">
      <alignment wrapText="1"/>
      <protection/>
    </xf>
    <xf numFmtId="4" fontId="53" fillId="0" borderId="36" xfId="115" applyNumberFormat="1" applyFont="1" applyBorder="1" applyAlignment="1">
      <alignment horizontal="right" wrapText="1"/>
      <protection/>
    </xf>
    <xf numFmtId="208" fontId="53" fillId="0" borderId="31" xfId="151" applyNumberFormat="1" applyFont="1" applyBorder="1" applyAlignment="1">
      <alignment horizontal="right" wrapText="1"/>
    </xf>
    <xf numFmtId="3" fontId="53" fillId="0" borderId="31" xfId="115" applyNumberFormat="1" applyFont="1" applyBorder="1" applyAlignment="1">
      <alignment horizontal="right" wrapText="1"/>
      <protection/>
    </xf>
    <xf numFmtId="3" fontId="53" fillId="0" borderId="36" xfId="115" applyNumberFormat="1" applyFont="1" applyBorder="1" applyAlignment="1">
      <alignment horizontal="right" wrapText="1"/>
      <protection/>
    </xf>
    <xf numFmtId="0" fontId="52" fillId="0" borderId="36" xfId="115" applyFont="1" applyBorder="1" applyAlignment="1">
      <alignment wrapText="1"/>
      <protection/>
    </xf>
    <xf numFmtId="3" fontId="52" fillId="0" borderId="36" xfId="115" applyNumberFormat="1" applyFont="1" applyBorder="1" applyAlignment="1">
      <alignment wrapText="1"/>
      <protection/>
    </xf>
    <xf numFmtId="0" fontId="53" fillId="0" borderId="36" xfId="115" applyFont="1" applyBorder="1" applyAlignment="1">
      <alignment horizontal="justify" vertical="justify" wrapText="1"/>
      <protection/>
    </xf>
    <xf numFmtId="9" fontId="53" fillId="0" borderId="36" xfId="121" applyNumberFormat="1" applyFont="1" applyBorder="1">
      <alignment/>
      <protection/>
    </xf>
    <xf numFmtId="0" fontId="53" fillId="0" borderId="36" xfId="121" applyFont="1" applyBorder="1" applyAlignment="1">
      <alignment wrapText="1"/>
      <protection/>
    </xf>
    <xf numFmtId="0" fontId="74" fillId="0" borderId="36" xfId="121" applyFont="1" applyBorder="1">
      <alignment/>
      <protection/>
    </xf>
    <xf numFmtId="3" fontId="53" fillId="0" borderId="36" xfId="115" applyNumberFormat="1" applyFont="1" applyBorder="1" applyAlignment="1">
      <alignment wrapText="1"/>
      <protection/>
    </xf>
    <xf numFmtId="0" fontId="53" fillId="0" borderId="36" xfId="115" applyFont="1" applyBorder="1" applyAlignment="1">
      <alignment wrapText="1"/>
      <protection/>
    </xf>
    <xf numFmtId="3" fontId="74" fillId="0" borderId="36" xfId="115" applyNumberFormat="1" applyFont="1" applyBorder="1" applyAlignment="1">
      <alignment wrapText="1"/>
      <protection/>
    </xf>
    <xf numFmtId="0" fontId="74" fillId="0" borderId="36" xfId="115" applyFont="1" applyBorder="1" applyAlignment="1">
      <alignment wrapText="1"/>
      <protection/>
    </xf>
    <xf numFmtId="9" fontId="53" fillId="0" borderId="36" xfId="121" applyNumberFormat="1" applyFont="1" applyBorder="1" applyAlignment="1">
      <alignment wrapText="1"/>
      <protection/>
    </xf>
    <xf numFmtId="3" fontId="53" fillId="0" borderId="36" xfId="121" applyNumberFormat="1" applyFont="1" applyBorder="1" applyAlignment="1">
      <alignment wrapText="1"/>
      <protection/>
    </xf>
    <xf numFmtId="0" fontId="53" fillId="0" borderId="36" xfId="121" applyFont="1" applyBorder="1" applyAlignment="1">
      <alignment vertical="justify" wrapText="1"/>
      <protection/>
    </xf>
    <xf numFmtId="3" fontId="24" fillId="0" borderId="36" xfId="124" applyNumberFormat="1" applyFont="1" applyBorder="1" applyAlignment="1">
      <alignment wrapText="1"/>
      <protection/>
    </xf>
    <xf numFmtId="3" fontId="24" fillId="40" borderId="36" xfId="124" applyNumberFormat="1" applyFont="1" applyFill="1" applyBorder="1" applyAlignment="1">
      <alignment wrapText="1"/>
      <protection/>
    </xf>
    <xf numFmtId="0" fontId="24" fillId="0" borderId="36" xfId="124" applyFont="1" applyBorder="1" applyAlignment="1">
      <alignment wrapText="1"/>
      <protection/>
    </xf>
    <xf numFmtId="0" fontId="24" fillId="0" borderId="80" xfId="124" applyFont="1" applyBorder="1" applyAlignment="1">
      <alignment wrapText="1"/>
      <protection/>
    </xf>
    <xf numFmtId="3" fontId="74" fillId="0" borderId="36" xfId="121" applyNumberFormat="1" applyFont="1" applyBorder="1" applyAlignment="1">
      <alignment wrapText="1"/>
      <protection/>
    </xf>
    <xf numFmtId="0" fontId="74" fillId="0" borderId="36" xfId="121" applyFont="1" applyBorder="1" applyAlignment="1">
      <alignment wrapText="1"/>
      <protection/>
    </xf>
    <xf numFmtId="3" fontId="42" fillId="0" borderId="36" xfId="124" applyNumberFormat="1" applyFont="1" applyBorder="1" applyAlignment="1">
      <alignment wrapText="1"/>
      <protection/>
    </xf>
    <xf numFmtId="3" fontId="42" fillId="40" borderId="36" xfId="124" applyNumberFormat="1" applyFont="1" applyFill="1" applyBorder="1" applyAlignment="1">
      <alignment wrapText="1"/>
      <protection/>
    </xf>
    <xf numFmtId="0" fontId="42" fillId="0" borderId="36" xfId="124" applyFont="1" applyBorder="1" applyAlignment="1">
      <alignment wrapText="1"/>
      <protection/>
    </xf>
    <xf numFmtId="0" fontId="42" fillId="0" borderId="80" xfId="124" applyFont="1" applyBorder="1" applyAlignment="1">
      <alignment wrapText="1"/>
      <protection/>
    </xf>
    <xf numFmtId="0" fontId="52" fillId="0" borderId="80" xfId="121" applyFont="1" applyBorder="1">
      <alignment/>
      <protection/>
    </xf>
    <xf numFmtId="0" fontId="52" fillId="0" borderId="81" xfId="121" applyFont="1" applyBorder="1">
      <alignment/>
      <protection/>
    </xf>
    <xf numFmtId="3" fontId="51" fillId="40" borderId="36" xfId="121" applyNumberFormat="1" applyFont="1" applyFill="1" applyBorder="1" applyAlignment="1">
      <alignment wrapText="1"/>
      <protection/>
    </xf>
    <xf numFmtId="0" fontId="51" fillId="0" borderId="58" xfId="121" applyFont="1" applyBorder="1" applyAlignment="1">
      <alignment wrapText="1"/>
      <protection/>
    </xf>
    <xf numFmtId="3" fontId="51" fillId="0" borderId="36" xfId="121" applyNumberFormat="1" applyFont="1" applyBorder="1" applyAlignment="1">
      <alignment wrapText="1"/>
      <protection/>
    </xf>
    <xf numFmtId="0" fontId="0" fillId="24" borderId="36" xfId="0" applyFont="1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0" borderId="31" xfId="120" applyBorder="1">
      <alignment/>
      <protection/>
    </xf>
    <xf numFmtId="0" fontId="5" fillId="0" borderId="31" xfId="120" applyFont="1" applyBorder="1">
      <alignment/>
      <protection/>
    </xf>
    <xf numFmtId="0" fontId="0" fillId="0" borderId="31" xfId="120" applyBorder="1" applyAlignment="1">
      <alignment horizontal="center"/>
      <protection/>
    </xf>
    <xf numFmtId="4" fontId="0" fillId="0" borderId="52" xfId="120" applyNumberFormat="1" applyBorder="1">
      <alignment/>
      <protection/>
    </xf>
    <xf numFmtId="0" fontId="0" fillId="0" borderId="72" xfId="120" applyBorder="1">
      <alignment/>
      <protection/>
    </xf>
    <xf numFmtId="0" fontId="0" fillId="0" borderId="36" xfId="120" applyBorder="1" applyAlignment="1">
      <alignment horizontal="center"/>
      <protection/>
    </xf>
    <xf numFmtId="0" fontId="0" fillId="0" borderId="33" xfId="120" applyBorder="1">
      <alignment/>
      <protection/>
    </xf>
    <xf numFmtId="4" fontId="0" fillId="0" borderId="33" xfId="120" applyNumberFormat="1" applyBorder="1">
      <alignment/>
      <protection/>
    </xf>
    <xf numFmtId="0" fontId="24" fillId="24" borderId="36" xfId="0" applyFont="1" applyFill="1" applyBorder="1" applyAlignment="1">
      <alignment horizontal="center" vertical="distributed"/>
    </xf>
    <xf numFmtId="0" fontId="5" fillId="24" borderId="36" xfId="0" applyFont="1" applyFill="1" applyBorder="1" applyAlignment="1">
      <alignment vertical="distributed" wrapText="1"/>
    </xf>
    <xf numFmtId="0" fontId="5" fillId="0" borderId="36" xfId="120" applyFont="1" applyBorder="1">
      <alignment/>
      <protection/>
    </xf>
    <xf numFmtId="0" fontId="24" fillId="24" borderId="36" xfId="0" applyFont="1" applyFill="1" applyBorder="1" applyAlignment="1">
      <alignment horizontal="center" vertical="justify"/>
    </xf>
    <xf numFmtId="0" fontId="0" fillId="24" borderId="36" xfId="0" applyFill="1" applyBorder="1" applyAlignment="1">
      <alignment horizontal="center" vertical="distributed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4" fontId="5" fillId="0" borderId="36" xfId="120" applyNumberFormat="1" applyFont="1" applyBorder="1">
      <alignment/>
      <protection/>
    </xf>
    <xf numFmtId="4" fontId="5" fillId="0" borderId="72" xfId="120" applyNumberFormat="1" applyFont="1" applyBorder="1">
      <alignment/>
      <protection/>
    </xf>
    <xf numFmtId="0" fontId="0" fillId="0" borderId="31" xfId="120" applyBorder="1" applyAlignment="1">
      <alignment vertical="distributed"/>
      <protection/>
    </xf>
    <xf numFmtId="0" fontId="0" fillId="24" borderId="36" xfId="0" applyFont="1" applyFill="1" applyBorder="1" applyAlignment="1">
      <alignment horizontal="center" vertical="top"/>
    </xf>
    <xf numFmtId="0" fontId="0" fillId="0" borderId="31" xfId="120" applyBorder="1" applyAlignment="1">
      <alignment vertical="top"/>
      <protection/>
    </xf>
    <xf numFmtId="0" fontId="0" fillId="0" borderId="33" xfId="120" applyBorder="1" applyAlignment="1">
      <alignment vertical="top"/>
      <protection/>
    </xf>
    <xf numFmtId="0" fontId="13" fillId="0" borderId="36" xfId="120" applyFont="1" applyBorder="1">
      <alignment/>
      <protection/>
    </xf>
    <xf numFmtId="0" fontId="7" fillId="0" borderId="36" xfId="120" applyFont="1" applyBorder="1" applyAlignment="1">
      <alignment horizontal="center"/>
      <protection/>
    </xf>
    <xf numFmtId="4" fontId="13" fillId="0" borderId="36" xfId="120" applyNumberFormat="1" applyFont="1" applyBorder="1">
      <alignment/>
      <protection/>
    </xf>
    <xf numFmtId="0" fontId="0" fillId="0" borderId="36" xfId="0" applyBorder="1" applyAlignment="1">
      <alignment horizontal="center"/>
    </xf>
    <xf numFmtId="0" fontId="5" fillId="0" borderId="31" xfId="120" applyFont="1" applyBorder="1" applyAlignment="1">
      <alignment vertical="distributed"/>
      <protection/>
    </xf>
    <xf numFmtId="0" fontId="0" fillId="0" borderId="7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120" applyBorder="1">
      <alignment/>
      <protection/>
    </xf>
    <xf numFmtId="0" fontId="7" fillId="4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vertical="distributed" wrapText="1"/>
    </xf>
    <xf numFmtId="0" fontId="13" fillId="4" borderId="36" xfId="120" applyFont="1" applyFill="1" applyBorder="1">
      <alignment/>
      <protection/>
    </xf>
    <xf numFmtId="0" fontId="7" fillId="4" borderId="36" xfId="120" applyFont="1" applyFill="1" applyBorder="1" applyAlignment="1">
      <alignment horizontal="center"/>
      <protection/>
    </xf>
    <xf numFmtId="4" fontId="13" fillId="4" borderId="36" xfId="120" applyNumberFormat="1" applyFont="1" applyFill="1" applyBorder="1">
      <alignment/>
      <protection/>
    </xf>
    <xf numFmtId="0" fontId="0" fillId="0" borderId="40" xfId="0" applyBorder="1" applyAlignment="1">
      <alignment horizontal="center"/>
    </xf>
    <xf numFmtId="0" fontId="5" fillId="0" borderId="31" xfId="120" applyFont="1" applyFill="1" applyBorder="1" applyAlignment="1">
      <alignment wrapText="1"/>
      <protection/>
    </xf>
    <xf numFmtId="0" fontId="0" fillId="0" borderId="70" xfId="120" applyBorder="1" applyAlignment="1">
      <alignment horizontal="center"/>
      <protection/>
    </xf>
    <xf numFmtId="4" fontId="0" fillId="0" borderId="31" xfId="120" applyNumberFormat="1" applyBorder="1">
      <alignment/>
      <protection/>
    </xf>
    <xf numFmtId="0" fontId="0" fillId="23" borderId="36" xfId="0" applyFill="1" applyBorder="1" applyAlignment="1">
      <alignment horizontal="center"/>
    </xf>
    <xf numFmtId="0" fontId="6" fillId="23" borderId="36" xfId="120" applyFont="1" applyFill="1" applyBorder="1" applyAlignment="1">
      <alignment vertical="top"/>
      <protection/>
    </xf>
    <xf numFmtId="0" fontId="6" fillId="23" borderId="36" xfId="120" applyFont="1" applyFill="1" applyBorder="1">
      <alignment/>
      <protection/>
    </xf>
    <xf numFmtId="0" fontId="6" fillId="23" borderId="36" xfId="120" applyFont="1" applyFill="1" applyBorder="1" applyAlignment="1">
      <alignment wrapText="1"/>
      <protection/>
    </xf>
    <xf numFmtId="0" fontId="6" fillId="23" borderId="36" xfId="120" applyFont="1" applyFill="1" applyBorder="1" applyAlignment="1">
      <alignment horizontal="center"/>
      <protection/>
    </xf>
    <xf numFmtId="4" fontId="6" fillId="23" borderId="36" xfId="120" applyNumberFormat="1" applyFont="1" applyFill="1" applyBorder="1">
      <alignment/>
      <protection/>
    </xf>
    <xf numFmtId="0" fontId="13" fillId="4" borderId="36" xfId="120" applyFont="1" applyFill="1" applyBorder="1" applyAlignment="1">
      <alignment horizontal="left" vertical="top"/>
      <protection/>
    </xf>
    <xf numFmtId="0" fontId="5" fillId="0" borderId="36" xfId="120" applyFont="1" applyBorder="1" applyAlignment="1">
      <alignment horizontal="left" vertical="top"/>
      <protection/>
    </xf>
    <xf numFmtId="0" fontId="5" fillId="0" borderId="31" xfId="120" applyFont="1" applyBorder="1" applyAlignment="1">
      <alignment horizontal="left" vertical="top"/>
      <protection/>
    </xf>
    <xf numFmtId="0" fontId="13" fillId="4" borderId="36" xfId="120" applyFont="1" applyFill="1" applyBorder="1" applyAlignment="1">
      <alignment horizontal="left"/>
      <protection/>
    </xf>
    <xf numFmtId="0" fontId="13" fillId="0" borderId="36" xfId="120" applyFont="1" applyBorder="1" applyAlignment="1">
      <alignment horizontal="left" vertical="top"/>
      <protection/>
    </xf>
    <xf numFmtId="0" fontId="0" fillId="0" borderId="33" xfId="120" applyFont="1" applyBorder="1" applyAlignment="1">
      <alignment vertical="justify"/>
      <protection/>
    </xf>
    <xf numFmtId="14" fontId="0" fillId="0" borderId="33" xfId="120" applyNumberFormat="1" applyFont="1" applyBorder="1" applyAlignment="1">
      <alignment horizontal="center"/>
      <protection/>
    </xf>
    <xf numFmtId="0" fontId="0" fillId="0" borderId="33" xfId="120" applyFont="1" applyBorder="1" applyAlignment="1">
      <alignment wrapText="1"/>
      <protection/>
    </xf>
    <xf numFmtId="0" fontId="0" fillId="0" borderId="33" xfId="120" applyFont="1" applyBorder="1" applyAlignment="1">
      <alignment horizontal="center"/>
      <protection/>
    </xf>
    <xf numFmtId="14" fontId="0" fillId="0" borderId="18" xfId="120" applyNumberFormat="1" applyFont="1" applyBorder="1" applyAlignment="1">
      <alignment horizontal="center"/>
      <protection/>
    </xf>
    <xf numFmtId="0" fontId="0" fillId="0" borderId="34" xfId="120" applyBorder="1" applyAlignment="1">
      <alignment horizontal="center"/>
      <protection/>
    </xf>
    <xf numFmtId="0" fontId="5" fillId="24" borderId="82" xfId="0" applyFont="1" applyFill="1" applyBorder="1" applyAlignment="1">
      <alignment vertical="distributed" wrapText="1"/>
    </xf>
    <xf numFmtId="4" fontId="5" fillId="0" borderId="31" xfId="120" applyNumberFormat="1" applyFont="1" applyBorder="1">
      <alignment/>
      <protection/>
    </xf>
    <xf numFmtId="0" fontId="5" fillId="0" borderId="34" xfId="120" applyFont="1" applyBorder="1" applyAlignment="1">
      <alignment horizontal="left" vertical="top"/>
      <protection/>
    </xf>
    <xf numFmtId="0" fontId="5" fillId="0" borderId="34" xfId="120" applyFont="1" applyBorder="1">
      <alignment/>
      <protection/>
    </xf>
    <xf numFmtId="4" fontId="5" fillId="0" borderId="33" xfId="120" applyNumberFormat="1" applyFont="1" applyBorder="1">
      <alignment/>
      <protection/>
    </xf>
    <xf numFmtId="0" fontId="0" fillId="24" borderId="31" xfId="0" applyFont="1" applyFill="1" applyBorder="1" applyAlignment="1">
      <alignment vertical="distributed" wrapText="1"/>
    </xf>
    <xf numFmtId="0" fontId="0" fillId="24" borderId="34" xfId="0" applyFont="1" applyFill="1" applyBorder="1" applyAlignment="1">
      <alignment vertical="distributed" wrapText="1"/>
    </xf>
    <xf numFmtId="0" fontId="59" fillId="0" borderId="0" xfId="0" applyFont="1" applyAlignment="1">
      <alignment vertical="top"/>
    </xf>
    <xf numFmtId="0" fontId="0" fillId="0" borderId="31" xfId="120" applyFont="1" applyBorder="1" applyAlignment="1">
      <alignment vertical="distributed"/>
      <protection/>
    </xf>
    <xf numFmtId="0" fontId="0" fillId="0" borderId="18" xfId="120" applyFont="1" applyBorder="1" applyAlignment="1">
      <alignment vertical="justify"/>
      <protection/>
    </xf>
    <xf numFmtId="0" fontId="5" fillId="0" borderId="70" xfId="120" applyFont="1" applyBorder="1">
      <alignment/>
      <protection/>
    </xf>
    <xf numFmtId="14" fontId="0" fillId="0" borderId="70" xfId="120" applyNumberFormat="1" applyFont="1" applyBorder="1" applyAlignment="1">
      <alignment horizontal="center"/>
      <protection/>
    </xf>
    <xf numFmtId="0" fontId="0" fillId="0" borderId="0" xfId="117">
      <alignment/>
      <protection/>
    </xf>
    <xf numFmtId="0" fontId="0" fillId="33" borderId="25" xfId="117" applyFont="1" applyFill="1" applyBorder="1" applyAlignment="1" applyProtection="1">
      <alignment horizontal="right"/>
      <protection/>
    </xf>
    <xf numFmtId="0" fontId="5" fillId="33" borderId="25" xfId="117" applyFont="1" applyFill="1" applyBorder="1" applyAlignment="1" applyProtection="1">
      <alignment horizontal="right"/>
      <protection/>
    </xf>
    <xf numFmtId="1" fontId="5" fillId="33" borderId="25" xfId="117" applyNumberFormat="1" applyFont="1" applyFill="1" applyBorder="1" applyAlignment="1" applyProtection="1">
      <alignment horizontal="right"/>
      <protection/>
    </xf>
    <xf numFmtId="0" fontId="20" fillId="41" borderId="25" xfId="117" applyFont="1" applyFill="1" applyBorder="1" applyAlignment="1" applyProtection="1">
      <alignment horizontal="right"/>
      <protection/>
    </xf>
    <xf numFmtId="1" fontId="20" fillId="41" borderId="25" xfId="117" applyNumberFormat="1" applyFont="1" applyFill="1" applyBorder="1" applyAlignment="1" applyProtection="1">
      <alignment horizontal="right"/>
      <protection/>
    </xf>
    <xf numFmtId="0" fontId="71" fillId="42" borderId="25" xfId="117" applyFont="1" applyFill="1" applyBorder="1" applyAlignment="1" applyProtection="1">
      <alignment horizontal="right"/>
      <protection/>
    </xf>
    <xf numFmtId="1" fontId="71" fillId="42" borderId="25" xfId="117" applyNumberFormat="1" applyFont="1" applyFill="1" applyBorder="1" applyAlignment="1" applyProtection="1">
      <alignment horizontal="right"/>
      <protection/>
    </xf>
    <xf numFmtId="0" fontId="5" fillId="33" borderId="83" xfId="117" applyFont="1" applyFill="1" applyBorder="1" applyAlignment="1" applyProtection="1">
      <alignment horizontal="left"/>
      <protection/>
    </xf>
    <xf numFmtId="0" fontId="5" fillId="33" borderId="84" xfId="117" applyFont="1" applyFill="1" applyBorder="1" applyAlignment="1" applyProtection="1">
      <alignment horizontal="left"/>
      <protection/>
    </xf>
    <xf numFmtId="0" fontId="5" fillId="33" borderId="42" xfId="117" applyFont="1" applyFill="1" applyBorder="1" applyAlignment="1" applyProtection="1">
      <alignment horizontal="left"/>
      <protection/>
    </xf>
    <xf numFmtId="0" fontId="5" fillId="33" borderId="84" xfId="117" applyFont="1" applyFill="1" applyBorder="1" applyAlignment="1" applyProtection="1">
      <alignment horizontal="left" vertical="justify"/>
      <protection/>
    </xf>
    <xf numFmtId="0" fontId="5" fillId="33" borderId="42" xfId="117" applyFont="1" applyFill="1" applyBorder="1" applyAlignment="1" applyProtection="1">
      <alignment horizontal="left" vertical="justify"/>
      <protection/>
    </xf>
    <xf numFmtId="0" fontId="5" fillId="43" borderId="25" xfId="117" applyFont="1" applyFill="1" applyBorder="1" applyAlignment="1" applyProtection="1">
      <alignment horizontal="right"/>
      <protection/>
    </xf>
    <xf numFmtId="1" fontId="5" fillId="43" borderId="25" xfId="117" applyNumberFormat="1" applyFont="1" applyFill="1" applyBorder="1" applyAlignment="1" applyProtection="1">
      <alignment horizontal="right"/>
      <protection/>
    </xf>
    <xf numFmtId="0" fontId="20" fillId="43" borderId="25" xfId="117" applyFont="1" applyFill="1" applyBorder="1" applyAlignment="1" applyProtection="1">
      <alignment horizontal="right"/>
      <protection/>
    </xf>
    <xf numFmtId="1" fontId="20" fillId="43" borderId="25" xfId="117" applyNumberFormat="1" applyFont="1" applyFill="1" applyBorder="1" applyAlignment="1" applyProtection="1">
      <alignment horizontal="right"/>
      <protection/>
    </xf>
    <xf numFmtId="0" fontId="75" fillId="44" borderId="25" xfId="117" applyFont="1" applyFill="1" applyBorder="1" applyAlignment="1" applyProtection="1">
      <alignment horizontal="right"/>
      <protection/>
    </xf>
    <xf numFmtId="1" fontId="75" fillId="44" borderId="25" xfId="117" applyNumberFormat="1" applyFont="1" applyFill="1" applyBorder="1" applyAlignment="1" applyProtection="1">
      <alignment horizontal="right"/>
      <protection/>
    </xf>
    <xf numFmtId="0" fontId="20" fillId="41" borderId="83" xfId="117" applyFont="1" applyFill="1" applyBorder="1" applyAlignment="1" applyProtection="1">
      <alignment horizontal="left"/>
      <protection/>
    </xf>
    <xf numFmtId="0" fontId="20" fillId="41" borderId="84" xfId="117" applyFont="1" applyFill="1" applyBorder="1">
      <alignment/>
      <protection/>
    </xf>
    <xf numFmtId="0" fontId="20" fillId="41" borderId="42" xfId="117" applyFont="1" applyFill="1" applyBorder="1">
      <alignment/>
      <protection/>
    </xf>
    <xf numFmtId="0" fontId="0" fillId="33" borderId="83" xfId="117" applyFont="1" applyFill="1" applyBorder="1" applyAlignment="1" applyProtection="1">
      <alignment horizontal="left"/>
      <protection/>
    </xf>
    <xf numFmtId="0" fontId="0" fillId="33" borderId="84" xfId="117" applyFont="1" applyFill="1" applyBorder="1" applyAlignment="1" applyProtection="1">
      <alignment horizontal="left"/>
      <protection/>
    </xf>
    <xf numFmtId="0" fontId="0" fillId="33" borderId="42" xfId="117" applyFont="1" applyFill="1" applyBorder="1" applyAlignment="1" applyProtection="1">
      <alignment horizontal="left"/>
      <protection/>
    </xf>
    <xf numFmtId="0" fontId="0" fillId="33" borderId="84" xfId="117" applyFont="1" applyFill="1" applyBorder="1">
      <alignment/>
      <protection/>
    </xf>
    <xf numFmtId="0" fontId="0" fillId="33" borderId="42" xfId="117" applyFont="1" applyFill="1" applyBorder="1">
      <alignment/>
      <protection/>
    </xf>
    <xf numFmtId="0" fontId="5" fillId="33" borderId="45" xfId="117" applyFont="1" applyFill="1" applyBorder="1" applyAlignment="1">
      <alignment horizontal="center"/>
      <protection/>
    </xf>
    <xf numFmtId="1" fontId="5" fillId="33" borderId="45" xfId="117" applyNumberFormat="1" applyFont="1" applyFill="1" applyBorder="1" applyAlignment="1">
      <alignment horizontal="center"/>
      <protection/>
    </xf>
    <xf numFmtId="0" fontId="5" fillId="33" borderId="70" xfId="117" applyFont="1" applyFill="1" applyBorder="1" applyAlignment="1" applyProtection="1">
      <alignment horizontal="left"/>
      <protection/>
    </xf>
    <xf numFmtId="0" fontId="5" fillId="33" borderId="48" xfId="117" applyFont="1" applyFill="1" applyBorder="1" applyAlignment="1" applyProtection="1">
      <alignment horizontal="left"/>
      <protection/>
    </xf>
    <xf numFmtId="0" fontId="5" fillId="33" borderId="18" xfId="117" applyFont="1" applyFill="1" applyBorder="1" applyAlignment="1" applyProtection="1">
      <alignment horizontal="left"/>
      <protection/>
    </xf>
    <xf numFmtId="0" fontId="0" fillId="33" borderId="0" xfId="117" applyFont="1" applyFill="1" applyBorder="1">
      <alignment/>
      <protection/>
    </xf>
    <xf numFmtId="0" fontId="0" fillId="33" borderId="71" xfId="117" applyFont="1" applyFill="1" applyBorder="1">
      <alignment/>
      <protection/>
    </xf>
    <xf numFmtId="0" fontId="5" fillId="33" borderId="19" xfId="117" applyFont="1" applyFill="1" applyBorder="1" applyAlignment="1">
      <alignment horizontal="center"/>
      <protection/>
    </xf>
    <xf numFmtId="0" fontId="5" fillId="33" borderId="31" xfId="117" applyFont="1" applyFill="1" applyBorder="1" applyAlignment="1">
      <alignment horizontal="center"/>
      <protection/>
    </xf>
    <xf numFmtId="1" fontId="5" fillId="33" borderId="31" xfId="117" applyNumberFormat="1" applyFont="1" applyFill="1" applyBorder="1" applyAlignment="1">
      <alignment horizontal="center"/>
      <protection/>
    </xf>
    <xf numFmtId="3" fontId="0" fillId="24" borderId="34" xfId="0" applyNumberFormat="1" applyFont="1" applyFill="1" applyBorder="1" applyAlignment="1">
      <alignment horizontal="center"/>
    </xf>
    <xf numFmtId="3" fontId="0" fillId="24" borderId="33" xfId="0" applyNumberFormat="1" applyFill="1" applyBorder="1" applyAlignment="1" quotePrefix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0" fontId="5" fillId="33" borderId="85" xfId="117" applyFont="1" applyFill="1" applyBorder="1" applyAlignment="1">
      <alignment horizontal="center"/>
      <protection/>
    </xf>
    <xf numFmtId="0" fontId="5" fillId="33" borderId="86" xfId="117" applyFont="1" applyFill="1" applyBorder="1" applyAlignment="1">
      <alignment horizontal="center"/>
      <protection/>
    </xf>
    <xf numFmtId="4" fontId="0" fillId="24" borderId="84" xfId="0" applyNumberFormat="1" applyFont="1" applyFill="1" applyBorder="1" applyAlignment="1">
      <alignment/>
    </xf>
    <xf numFmtId="0" fontId="0" fillId="33" borderId="25" xfId="0" applyFont="1" applyFill="1" applyBorder="1" applyAlignment="1" applyProtection="1">
      <alignment horizontal="left"/>
      <protection/>
    </xf>
    <xf numFmtId="0" fontId="5" fillId="33" borderId="25" xfId="0" applyFont="1" applyFill="1" applyBorder="1" applyAlignment="1" applyProtection="1">
      <alignment horizontal="left"/>
      <protection/>
    </xf>
    <xf numFmtId="0" fontId="0" fillId="0" borderId="83" xfId="0" applyFont="1" applyBorder="1" applyAlignment="1">
      <alignment/>
    </xf>
    <xf numFmtId="0" fontId="71" fillId="42" borderId="42" xfId="117" applyFont="1" applyFill="1" applyBorder="1">
      <alignment/>
      <protection/>
    </xf>
    <xf numFmtId="0" fontId="71" fillId="42" borderId="84" xfId="117" applyFont="1" applyFill="1" applyBorder="1">
      <alignment/>
      <protection/>
    </xf>
    <xf numFmtId="0" fontId="0" fillId="0" borderId="84" xfId="0" applyFont="1" applyBorder="1" applyAlignment="1">
      <alignment/>
    </xf>
    <xf numFmtId="1" fontId="0" fillId="0" borderId="84" xfId="0" applyNumberFormat="1" applyFont="1" applyBorder="1" applyAlignment="1">
      <alignment/>
    </xf>
    <xf numFmtId="0" fontId="20" fillId="43" borderId="42" xfId="117" applyFont="1" applyFill="1" applyBorder="1" applyAlignment="1" applyProtection="1">
      <alignment horizontal="right"/>
      <protection/>
    </xf>
    <xf numFmtId="0" fontId="5" fillId="43" borderId="42" xfId="117" applyFont="1" applyFill="1" applyBorder="1" applyAlignment="1" applyProtection="1">
      <alignment horizontal="right"/>
      <protection/>
    </xf>
    <xf numFmtId="0" fontId="0" fillId="33" borderId="42" xfId="117" applyFont="1" applyFill="1" applyBorder="1" applyAlignment="1" applyProtection="1">
      <alignment horizontal="right"/>
      <protection/>
    </xf>
    <xf numFmtId="0" fontId="20" fillId="41" borderId="42" xfId="117" applyFont="1" applyFill="1" applyBorder="1" applyAlignment="1" applyProtection="1">
      <alignment horizontal="right"/>
      <protection/>
    </xf>
    <xf numFmtId="0" fontId="5" fillId="33" borderId="42" xfId="117" applyFont="1" applyFill="1" applyBorder="1" applyAlignment="1" applyProtection="1">
      <alignment horizontal="right"/>
      <protection/>
    </xf>
    <xf numFmtId="0" fontId="75" fillId="44" borderId="42" xfId="117" applyFont="1" applyFill="1" applyBorder="1" applyAlignment="1" applyProtection="1">
      <alignment horizontal="right"/>
      <protection/>
    </xf>
    <xf numFmtId="0" fontId="71" fillId="42" borderId="42" xfId="117" applyFont="1" applyFill="1" applyBorder="1" applyAlignment="1" applyProtection="1">
      <alignment horizontal="right"/>
      <protection/>
    </xf>
    <xf numFmtId="0" fontId="7" fillId="0" borderId="87" xfId="0" applyFont="1" applyBorder="1" applyAlignment="1">
      <alignment horizontal="center"/>
    </xf>
    <xf numFmtId="0" fontId="0" fillId="33" borderId="72" xfId="117" applyFont="1" applyFill="1" applyBorder="1" applyAlignment="1">
      <alignment horizontal="center"/>
      <protection/>
    </xf>
    <xf numFmtId="0" fontId="20" fillId="43" borderId="83" xfId="117" applyFont="1" applyFill="1" applyBorder="1" applyAlignment="1" applyProtection="1">
      <alignment horizontal="left"/>
      <protection/>
    </xf>
    <xf numFmtId="0" fontId="5" fillId="43" borderId="83" xfId="117" applyFont="1" applyFill="1" applyBorder="1" applyAlignment="1" applyProtection="1">
      <alignment horizontal="left"/>
      <protection/>
    </xf>
    <xf numFmtId="0" fontId="71" fillId="42" borderId="83" xfId="117" applyFont="1" applyFill="1" applyBorder="1" applyAlignment="1" applyProtection="1">
      <alignment horizontal="left"/>
      <protection/>
    </xf>
    <xf numFmtId="0" fontId="0" fillId="43" borderId="42" xfId="117" applyFont="1" applyFill="1" applyBorder="1">
      <alignment/>
      <protection/>
    </xf>
    <xf numFmtId="0" fontId="0" fillId="43" borderId="84" xfId="117" applyFont="1" applyFill="1" applyBorder="1">
      <alignment/>
      <protection/>
    </xf>
    <xf numFmtId="0" fontId="76" fillId="44" borderId="42" xfId="117" applyFont="1" applyFill="1" applyBorder="1">
      <alignment/>
      <protection/>
    </xf>
    <xf numFmtId="0" fontId="76" fillId="44" borderId="84" xfId="117" applyFont="1" applyFill="1" applyBorder="1">
      <alignment/>
      <protection/>
    </xf>
    <xf numFmtId="0" fontId="75" fillId="44" borderId="83" xfId="117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0" fillId="0" borderId="0" xfId="0" applyFont="1" applyFill="1" applyAlignment="1" applyProtection="1">
      <alignment/>
      <protection/>
    </xf>
    <xf numFmtId="0" fontId="0" fillId="33" borderId="85" xfId="117" applyFont="1" applyFill="1" applyBorder="1">
      <alignment/>
      <protection/>
    </xf>
    <xf numFmtId="0" fontId="5" fillId="33" borderId="25" xfId="0" applyFont="1" applyFill="1" applyBorder="1" applyAlignment="1" applyProtection="1">
      <alignment horizontal="left"/>
      <protection/>
    </xf>
    <xf numFmtId="0" fontId="0" fillId="33" borderId="88" xfId="117" applyFont="1" applyFill="1" applyBorder="1">
      <alignment/>
      <protection/>
    </xf>
    <xf numFmtId="0" fontId="0" fillId="33" borderId="86" xfId="117" applyFont="1" applyFill="1" applyBorder="1">
      <alignment/>
      <protection/>
    </xf>
    <xf numFmtId="4" fontId="0" fillId="24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33" borderId="72" xfId="117" applyFont="1" applyFill="1" applyBorder="1">
      <alignment/>
      <protection/>
    </xf>
    <xf numFmtId="0" fontId="0" fillId="33" borderId="87" xfId="117" applyFont="1" applyFill="1" applyBorder="1">
      <alignment/>
      <protection/>
    </xf>
    <xf numFmtId="0" fontId="5" fillId="33" borderId="52" xfId="117" applyFont="1" applyFill="1" applyBorder="1" applyAlignment="1">
      <alignment horizontal="center"/>
      <protection/>
    </xf>
    <xf numFmtId="0" fontId="5" fillId="33" borderId="18" xfId="117" applyFont="1" applyFill="1" applyBorder="1" applyAlignment="1" applyProtection="1">
      <alignment horizontal="left" vertical="justify"/>
      <protection/>
    </xf>
    <xf numFmtId="0" fontId="5" fillId="0" borderId="33" xfId="120" applyFont="1" applyBorder="1" applyAlignment="1">
      <alignment vertical="top"/>
      <protection/>
    </xf>
    <xf numFmtId="0" fontId="5" fillId="0" borderId="33" xfId="120" applyFont="1" applyBorder="1">
      <alignment/>
      <protection/>
    </xf>
    <xf numFmtId="4" fontId="5" fillId="0" borderId="52" xfId="120" applyNumberFormat="1" applyFont="1" applyBorder="1">
      <alignment/>
      <protection/>
    </xf>
    <xf numFmtId="0" fontId="5" fillId="0" borderId="33" xfId="0" applyFont="1" applyBorder="1" applyAlignment="1">
      <alignment horizontal="center"/>
    </xf>
    <xf numFmtId="0" fontId="5" fillId="0" borderId="33" xfId="120" applyFont="1" applyBorder="1" applyAlignment="1">
      <alignment vertical="justify"/>
      <protection/>
    </xf>
    <xf numFmtId="14" fontId="5" fillId="0" borderId="33" xfId="120" applyNumberFormat="1" applyFont="1" applyBorder="1" applyAlignment="1">
      <alignment horizontal="center"/>
      <protection/>
    </xf>
    <xf numFmtId="0" fontId="0" fillId="0" borderId="70" xfId="120" applyBorder="1" applyAlignment="1">
      <alignment vertical="top"/>
      <protection/>
    </xf>
    <xf numFmtId="0" fontId="0" fillId="0" borderId="18" xfId="120" applyBorder="1" applyAlignment="1">
      <alignment vertical="top"/>
      <protection/>
    </xf>
    <xf numFmtId="0" fontId="5" fillId="0" borderId="72" xfId="120" applyFont="1" applyBorder="1">
      <alignment/>
      <protection/>
    </xf>
    <xf numFmtId="0" fontId="0" fillId="0" borderId="52" xfId="120" applyFont="1" applyBorder="1" applyAlignment="1">
      <alignment vertical="justify"/>
      <protection/>
    </xf>
    <xf numFmtId="0" fontId="13" fillId="4" borderId="33" xfId="0" applyFont="1" applyFill="1" applyBorder="1" applyAlignment="1">
      <alignment wrapText="1"/>
    </xf>
    <xf numFmtId="0" fontId="0" fillId="0" borderId="31" xfId="120" applyFont="1" applyBorder="1">
      <alignment/>
      <protection/>
    </xf>
    <xf numFmtId="0" fontId="5" fillId="0" borderId="18" xfId="0" applyFont="1" applyBorder="1" applyAlignment="1">
      <alignment horizontal="center"/>
    </xf>
    <xf numFmtId="0" fontId="5" fillId="0" borderId="33" xfId="120" applyFont="1" applyBorder="1" applyAlignment="1">
      <alignment wrapText="1"/>
      <protection/>
    </xf>
    <xf numFmtId="0" fontId="5" fillId="0" borderId="34" xfId="120" applyFont="1" applyBorder="1" applyAlignment="1">
      <alignment horizontal="center"/>
      <protection/>
    </xf>
    <xf numFmtId="4" fontId="5" fillId="0" borderId="87" xfId="120" applyNumberFormat="1" applyFont="1" applyBorder="1">
      <alignment/>
      <protection/>
    </xf>
    <xf numFmtId="0" fontId="0" fillId="0" borderId="52" xfId="120" applyFont="1" applyBorder="1" applyAlignment="1">
      <alignment wrapText="1"/>
      <protection/>
    </xf>
    <xf numFmtId="0" fontId="22" fillId="28" borderId="89" xfId="0" applyFont="1" applyFill="1" applyBorder="1" applyAlignment="1">
      <alignment vertical="center" wrapText="1"/>
    </xf>
    <xf numFmtId="0" fontId="22" fillId="28" borderId="90" xfId="0" applyFont="1" applyFill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5" fillId="27" borderId="75" xfId="0" applyFont="1" applyFill="1" applyBorder="1" applyAlignment="1">
      <alignment horizontal="center" vertical="center" wrapText="1"/>
    </xf>
    <xf numFmtId="0" fontId="5" fillId="27" borderId="69" xfId="0" applyFont="1" applyFill="1" applyBorder="1" applyAlignment="1">
      <alignment horizontal="center" vertical="center" wrapText="1"/>
    </xf>
    <xf numFmtId="0" fontId="5" fillId="30" borderId="89" xfId="0" applyFont="1" applyFill="1" applyBorder="1" applyAlignment="1">
      <alignment vertical="center" wrapText="1"/>
    </xf>
    <xf numFmtId="0" fontId="5" fillId="30" borderId="90" xfId="0" applyFont="1" applyFill="1" applyBorder="1" applyAlignment="1">
      <alignment vertical="center" wrapText="1"/>
    </xf>
    <xf numFmtId="0" fontId="5" fillId="28" borderId="89" xfId="0" applyFont="1" applyFill="1" applyBorder="1" applyAlignment="1">
      <alignment vertical="center" wrapText="1"/>
    </xf>
    <xf numFmtId="0" fontId="5" fillId="28" borderId="90" xfId="0" applyFont="1" applyFill="1" applyBorder="1" applyAlignment="1">
      <alignment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right" vertical="center" wrapText="1"/>
    </xf>
    <xf numFmtId="0" fontId="0" fillId="0" borderId="69" xfId="0" applyFont="1" applyBorder="1" applyAlignment="1">
      <alignment horizontal="right" vertical="center" wrapText="1"/>
    </xf>
    <xf numFmtId="0" fontId="3" fillId="24" borderId="28" xfId="0" applyFont="1" applyFill="1" applyBorder="1" applyAlignment="1" applyProtection="1">
      <alignment horizontal="center" vertical="center" wrapText="1"/>
      <protection/>
    </xf>
    <xf numFmtId="0" fontId="0" fillId="24" borderId="17" xfId="0" applyFill="1" applyBorder="1" applyAlignment="1">
      <alignment vertic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top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71" fillId="38" borderId="83" xfId="0" applyFont="1" applyFill="1" applyBorder="1" applyAlignment="1" applyProtection="1">
      <alignment horizontal="left"/>
      <protection/>
    </xf>
    <xf numFmtId="0" fontId="71" fillId="38" borderId="42" xfId="0" applyFont="1" applyFill="1" applyBorder="1" applyAlignment="1" applyProtection="1">
      <alignment horizontal="left"/>
      <protection/>
    </xf>
    <xf numFmtId="0" fontId="0" fillId="33" borderId="83" xfId="0" applyFont="1" applyFill="1" applyBorder="1" applyAlignment="1" applyProtection="1">
      <alignment horizontal="left" vertical="justify"/>
      <protection/>
    </xf>
    <xf numFmtId="0" fontId="0" fillId="33" borderId="84" xfId="0" applyFont="1" applyFill="1" applyBorder="1" applyAlignment="1" applyProtection="1">
      <alignment horizontal="left" vertical="justify"/>
      <protection/>
    </xf>
    <xf numFmtId="0" fontId="0" fillId="33" borderId="42" xfId="0" applyFont="1" applyFill="1" applyBorder="1" applyAlignment="1" applyProtection="1">
      <alignment horizontal="left" vertical="justify"/>
      <protection/>
    </xf>
    <xf numFmtId="0" fontId="5" fillId="33" borderId="83" xfId="0" applyFont="1" applyFill="1" applyBorder="1" applyAlignment="1" applyProtection="1">
      <alignment horizontal="left" vertical="justify"/>
      <protection/>
    </xf>
    <xf numFmtId="0" fontId="5" fillId="33" borderId="84" xfId="0" applyFont="1" applyFill="1" applyBorder="1" applyAlignment="1" applyProtection="1">
      <alignment horizontal="left" vertical="justify"/>
      <protection/>
    </xf>
    <xf numFmtId="0" fontId="5" fillId="33" borderId="42" xfId="0" applyFont="1" applyFill="1" applyBorder="1" applyAlignment="1" applyProtection="1">
      <alignment horizontal="left" vertical="justify"/>
      <protection/>
    </xf>
    <xf numFmtId="0" fontId="0" fillId="33" borderId="84" xfId="117" applyFont="1" applyFill="1" applyBorder="1" applyAlignment="1" applyProtection="1">
      <alignment horizontal="left"/>
      <protection/>
    </xf>
    <xf numFmtId="0" fontId="0" fillId="33" borderId="42" xfId="117" applyFont="1" applyFill="1" applyBorder="1" applyAlignment="1" applyProtection="1">
      <alignment horizontal="left"/>
      <protection/>
    </xf>
    <xf numFmtId="0" fontId="5" fillId="33" borderId="84" xfId="117" applyFont="1" applyFill="1" applyBorder="1" applyAlignment="1" applyProtection="1">
      <alignment horizontal="left"/>
      <protection/>
    </xf>
    <xf numFmtId="0" fontId="5" fillId="33" borderId="42" xfId="117" applyFont="1" applyFill="1" applyBorder="1" applyAlignment="1" applyProtection="1">
      <alignment horizontal="left"/>
      <protection/>
    </xf>
    <xf numFmtId="0" fontId="5" fillId="33" borderId="84" xfId="117" applyFont="1" applyFill="1" applyBorder="1" applyAlignment="1" applyProtection="1">
      <alignment horizontal="left" vertical="justify"/>
      <protection/>
    </xf>
    <xf numFmtId="0" fontId="5" fillId="33" borderId="42" xfId="117" applyFont="1" applyFill="1" applyBorder="1" applyAlignment="1" applyProtection="1">
      <alignment horizontal="left" vertical="justify"/>
      <protection/>
    </xf>
    <xf numFmtId="0" fontId="20" fillId="41" borderId="83" xfId="117" applyFont="1" applyFill="1" applyBorder="1" applyAlignment="1" applyProtection="1">
      <alignment horizontal="left"/>
      <protection/>
    </xf>
    <xf numFmtId="0" fontId="20" fillId="41" borderId="84" xfId="117" applyFont="1" applyFill="1" applyBorder="1">
      <alignment/>
      <protection/>
    </xf>
    <xf numFmtId="0" fontId="20" fillId="41" borderId="42" xfId="117" applyFont="1" applyFill="1" applyBorder="1">
      <alignment/>
      <protection/>
    </xf>
    <xf numFmtId="0" fontId="5" fillId="43" borderId="83" xfId="117" applyFont="1" applyFill="1" applyBorder="1" applyAlignment="1" applyProtection="1">
      <alignment horizontal="left"/>
      <protection/>
    </xf>
    <xf numFmtId="0" fontId="0" fillId="43" borderId="84" xfId="117" applyFont="1" applyFill="1" applyBorder="1">
      <alignment/>
      <protection/>
    </xf>
    <xf numFmtId="0" fontId="0" fillId="43" borderId="42" xfId="117" applyFont="1" applyFill="1" applyBorder="1">
      <alignment/>
      <protection/>
    </xf>
    <xf numFmtId="0" fontId="5" fillId="33" borderId="83" xfId="117" applyFont="1" applyFill="1" applyBorder="1" applyAlignment="1" applyProtection="1">
      <alignment horizontal="left"/>
      <protection/>
    </xf>
    <xf numFmtId="0" fontId="0" fillId="33" borderId="84" xfId="117" applyFont="1" applyFill="1" applyBorder="1">
      <alignment/>
      <protection/>
    </xf>
    <xf numFmtId="0" fontId="0" fillId="33" borderId="42" xfId="117" applyFont="1" applyFill="1" applyBorder="1">
      <alignment/>
      <protection/>
    </xf>
    <xf numFmtId="0" fontId="20" fillId="43" borderId="83" xfId="117" applyFont="1" applyFill="1" applyBorder="1" applyAlignment="1" applyProtection="1">
      <alignment horizontal="left"/>
      <protection/>
    </xf>
    <xf numFmtId="0" fontId="20" fillId="43" borderId="84" xfId="117" applyFont="1" applyFill="1" applyBorder="1">
      <alignment/>
      <protection/>
    </xf>
    <xf numFmtId="0" fontId="20" fillId="43" borderId="42" xfId="117" applyFont="1" applyFill="1" applyBorder="1">
      <alignment/>
      <protection/>
    </xf>
    <xf numFmtId="0" fontId="75" fillId="44" borderId="83" xfId="117" applyFont="1" applyFill="1" applyBorder="1" applyAlignment="1" applyProtection="1">
      <alignment horizontal="left"/>
      <protection/>
    </xf>
    <xf numFmtId="0" fontId="76" fillId="44" borderId="84" xfId="117" applyFont="1" applyFill="1" applyBorder="1">
      <alignment/>
      <protection/>
    </xf>
    <xf numFmtId="0" fontId="76" fillId="44" borderId="42" xfId="117" applyFont="1" applyFill="1" applyBorder="1">
      <alignment/>
      <protection/>
    </xf>
    <xf numFmtId="0" fontId="20" fillId="41" borderId="84" xfId="117" applyFont="1" applyFill="1" applyBorder="1" applyAlignment="1" applyProtection="1">
      <alignment horizontal="left"/>
      <protection/>
    </xf>
    <xf numFmtId="0" fontId="20" fillId="41" borderId="42" xfId="117" applyFont="1" applyFill="1" applyBorder="1" applyAlignment="1" applyProtection="1">
      <alignment horizontal="left"/>
      <protection/>
    </xf>
    <xf numFmtId="0" fontId="52" fillId="40" borderId="27" xfId="121" applyFont="1" applyFill="1" applyBorder="1" applyAlignment="1">
      <alignment horizontal="center" wrapText="1"/>
      <protection/>
    </xf>
    <xf numFmtId="0" fontId="52" fillId="40" borderId="58" xfId="121" applyFont="1" applyFill="1" applyBorder="1" applyAlignment="1">
      <alignment horizontal="center" wrapText="1"/>
      <protection/>
    </xf>
    <xf numFmtId="0" fontId="52" fillId="0" borderId="91" xfId="121" applyFont="1" applyBorder="1" applyAlignment="1">
      <alignment horizontal="center"/>
      <protection/>
    </xf>
    <xf numFmtId="0" fontId="52" fillId="0" borderId="28" xfId="121" applyFont="1" applyBorder="1" applyAlignment="1">
      <alignment horizontal="center"/>
      <protection/>
    </xf>
    <xf numFmtId="0" fontId="52" fillId="0" borderId="92" xfId="121" applyFont="1" applyBorder="1" applyAlignment="1">
      <alignment horizontal="center"/>
      <protection/>
    </xf>
    <xf numFmtId="0" fontId="52" fillId="0" borderId="93" xfId="121" applyFont="1" applyBorder="1" applyAlignment="1">
      <alignment horizontal="center" wrapText="1"/>
      <protection/>
    </xf>
    <xf numFmtId="0" fontId="52" fillId="0" borderId="94" xfId="121" applyFont="1" applyBorder="1" applyAlignment="1">
      <alignment horizontal="center" wrapText="1"/>
      <protection/>
    </xf>
    <xf numFmtId="0" fontId="52" fillId="0" borderId="36" xfId="121" applyFont="1" applyBorder="1" applyAlignment="1">
      <alignment horizontal="center" wrapText="1"/>
      <protection/>
    </xf>
    <xf numFmtId="0" fontId="52" fillId="0" borderId="61" xfId="121" applyFont="1" applyBorder="1" applyAlignment="1">
      <alignment horizontal="center" wrapText="1"/>
      <protection/>
    </xf>
    <xf numFmtId="0" fontId="52" fillId="0" borderId="44" xfId="121" applyFont="1" applyBorder="1" applyAlignment="1">
      <alignment horizontal="center"/>
      <protection/>
    </xf>
    <xf numFmtId="0" fontId="52" fillId="0" borderId="40" xfId="121" applyFont="1" applyBorder="1" applyAlignment="1">
      <alignment horizontal="center"/>
      <protection/>
    </xf>
    <xf numFmtId="0" fontId="52" fillId="39" borderId="27" xfId="121" applyFont="1" applyFill="1" applyBorder="1" applyAlignment="1">
      <alignment horizontal="center" wrapText="1"/>
      <protection/>
    </xf>
    <xf numFmtId="0" fontId="52" fillId="39" borderId="58" xfId="121" applyFont="1" applyFill="1" applyBorder="1" applyAlignment="1">
      <alignment horizontal="center" wrapText="1"/>
      <protection/>
    </xf>
    <xf numFmtId="0" fontId="44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21" borderId="71" xfId="0" applyFont="1" applyFill="1" applyBorder="1" applyAlignment="1">
      <alignment horizontal="center" vertical="top" wrapText="1"/>
    </xf>
    <xf numFmtId="0" fontId="43" fillId="21" borderId="72" xfId="0" applyFont="1" applyFill="1" applyBorder="1" applyAlignment="1">
      <alignment horizontal="center" vertical="top" wrapText="1"/>
    </xf>
    <xf numFmtId="0" fontId="43" fillId="21" borderId="19" xfId="0" applyFont="1" applyFill="1" applyBorder="1" applyAlignment="1">
      <alignment horizontal="center" vertical="top" wrapText="1"/>
    </xf>
    <xf numFmtId="0" fontId="43" fillId="21" borderId="52" xfId="0" applyFont="1" applyFill="1" applyBorder="1" applyAlignment="1">
      <alignment horizontal="center" vertical="top" wrapTex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3" fillId="21" borderId="95" xfId="0" applyFont="1" applyFill="1" applyBorder="1" applyAlignment="1">
      <alignment horizontal="center" vertical="top" wrapText="1"/>
    </xf>
    <xf numFmtId="0" fontId="43" fillId="21" borderId="96" xfId="0" applyFont="1" applyFill="1" applyBorder="1" applyAlignment="1">
      <alignment horizontal="center" vertical="top" wrapText="1"/>
    </xf>
    <xf numFmtId="0" fontId="43" fillId="0" borderId="40" xfId="0" applyFont="1" applyBorder="1" applyAlignment="1">
      <alignment horizontal="center" vertical="center" wrapText="1"/>
    </xf>
    <xf numFmtId="0" fontId="43" fillId="21" borderId="97" xfId="0" applyFont="1" applyFill="1" applyBorder="1" applyAlignment="1">
      <alignment horizontal="center" vertical="top" wrapText="1"/>
    </xf>
    <xf numFmtId="0" fontId="43" fillId="21" borderId="98" xfId="0" applyFont="1" applyFill="1" applyBorder="1" applyAlignment="1">
      <alignment horizontal="center" vertical="top" wrapText="1"/>
    </xf>
    <xf numFmtId="0" fontId="43" fillId="21" borderId="87" xfId="0" applyFont="1" applyFill="1" applyBorder="1" applyAlignment="1">
      <alignment horizontal="center" vertical="top" wrapText="1"/>
    </xf>
    <xf numFmtId="0" fontId="43" fillId="21" borderId="99" xfId="0" applyFont="1" applyFill="1" applyBorder="1" applyAlignment="1">
      <alignment horizontal="center" vertical="top" wrapText="1"/>
    </xf>
    <xf numFmtId="0" fontId="44" fillId="0" borderId="36" xfId="0" applyFont="1" applyFill="1" applyBorder="1" applyAlignment="1">
      <alignment horizontal="center"/>
    </xf>
    <xf numFmtId="0" fontId="44" fillId="21" borderId="70" xfId="0" applyFont="1" applyFill="1" applyBorder="1" applyAlignment="1">
      <alignment horizontal="center" vertical="center" wrapText="1"/>
    </xf>
    <xf numFmtId="0" fontId="44" fillId="21" borderId="72" xfId="0" applyFont="1" applyFill="1" applyBorder="1" applyAlignment="1">
      <alignment horizontal="center" vertical="center" wrapText="1"/>
    </xf>
    <xf numFmtId="0" fontId="56" fillId="25" borderId="40" xfId="0" applyFont="1" applyFill="1" applyBorder="1" applyAlignment="1">
      <alignment horizontal="center" wrapText="1"/>
    </xf>
    <xf numFmtId="0" fontId="56" fillId="25" borderId="58" xfId="0" applyFont="1" applyFill="1" applyBorder="1" applyAlignment="1">
      <alignment horizontal="center" wrapText="1"/>
    </xf>
    <xf numFmtId="0" fontId="44" fillId="0" borderId="3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top" wrapText="1"/>
    </xf>
    <xf numFmtId="0" fontId="44" fillId="0" borderId="58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43" fillId="21" borderId="41" xfId="0" applyFont="1" applyFill="1" applyBorder="1" applyAlignment="1">
      <alignment horizontal="center" vertical="top" wrapText="1"/>
    </xf>
    <xf numFmtId="0" fontId="43" fillId="21" borderId="58" xfId="0" applyFont="1" applyFill="1" applyBorder="1" applyAlignment="1">
      <alignment horizontal="center" vertical="top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no 2" xfId="114"/>
    <cellStyle name="Normalno 3" xfId="115"/>
    <cellStyle name="Normalno 4" xfId="116"/>
    <cellStyle name="Normalno 5" xfId="117"/>
    <cellStyle name="Note" xfId="118"/>
    <cellStyle name="Obično 2" xfId="119"/>
    <cellStyle name="Obično_List1" xfId="120"/>
    <cellStyle name="Obično_Plan razvojnih programa" xfId="121"/>
    <cellStyle name="Obično_Prihodi" xfId="122"/>
    <cellStyle name="Obično_Rač.financ." xfId="123"/>
    <cellStyle name="Obično_Sheet1" xfId="124"/>
    <cellStyle name="Output" xfId="125"/>
    <cellStyle name="Percent" xfId="126"/>
    <cellStyle name="Povezana ćelija" xfId="127"/>
    <cellStyle name="Followed Hyperlink" xfId="128"/>
    <cellStyle name="Provjera ćelije" xfId="129"/>
    <cellStyle name="Tekst objašnjenja" xfId="130"/>
    <cellStyle name="Tekst upozorenja" xfId="131"/>
    <cellStyle name="Title" xfId="132"/>
    <cellStyle name="Total" xfId="133"/>
    <cellStyle name="Total 2" xfId="134"/>
    <cellStyle name="Total 2 2" xfId="135"/>
    <cellStyle name="Total 2 3" xfId="136"/>
    <cellStyle name="Total 3" xfId="137"/>
    <cellStyle name="Total 4" xfId="138"/>
    <cellStyle name="Ukupni zbroj" xfId="139"/>
    <cellStyle name="Unos" xfId="140"/>
    <cellStyle name="Currency" xfId="141"/>
    <cellStyle name="Currency [0]" xfId="142"/>
    <cellStyle name="Warning Text" xfId="143"/>
    <cellStyle name="Comma" xfId="144"/>
    <cellStyle name="Comma [0]" xfId="145"/>
    <cellStyle name="Zarez 2" xfId="146"/>
    <cellStyle name="Zarez 2 2" xfId="147"/>
    <cellStyle name="Zarez 3" xfId="148"/>
    <cellStyle name="Zarez 3 2" xfId="149"/>
    <cellStyle name="Zarez 3 2 2" xfId="150"/>
    <cellStyle name="Zarez 3 2 3" xfId="15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My%20Documents\POLUGODI&#352;NJI%20OBRA&#268;UN%202005\PRORA&#268;UN%202005-polugodi&#353;nji%20izvje&#353;taj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5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2">
          <cell r="D12">
            <v>6111</v>
          </cell>
          <cell r="E12" t="str">
            <v>Porez na dohodak</v>
          </cell>
          <cell r="F12">
            <v>5393246</v>
          </cell>
          <cell r="G12">
            <v>6823197</v>
          </cell>
          <cell r="H12">
            <v>18000000</v>
          </cell>
          <cell r="I12">
            <v>6674603</v>
          </cell>
          <cell r="J12">
            <v>97.8222232188225</v>
          </cell>
          <cell r="K12">
            <v>37.08112777777778</v>
          </cell>
        </row>
        <row r="29">
          <cell r="D29">
            <v>6145</v>
          </cell>
          <cell r="E29" t="str">
            <v>Porez na tvrtku odnosno naziv tvrtke</v>
          </cell>
          <cell r="F29">
            <v>205539</v>
          </cell>
          <cell r="G29">
            <v>224228</v>
          </cell>
          <cell r="H29">
            <v>2000000</v>
          </cell>
          <cell r="I29">
            <v>294538</v>
          </cell>
          <cell r="J29">
            <v>131.3564764436199</v>
          </cell>
          <cell r="K29">
            <v>14.7269</v>
          </cell>
        </row>
        <row r="30">
          <cell r="D30">
            <v>6145</v>
          </cell>
          <cell r="E30" t="str">
            <v>Porez na reklame</v>
          </cell>
          <cell r="F30">
            <v>29041</v>
          </cell>
          <cell r="G30">
            <v>8767</v>
          </cell>
          <cell r="H30">
            <v>30000</v>
          </cell>
          <cell r="I30">
            <v>202</v>
          </cell>
          <cell r="J30">
            <v>2.30409490133455</v>
          </cell>
          <cell r="K30">
            <v>0.6733333333333333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2747353</v>
          </cell>
          <cell r="H52">
            <v>7657000</v>
          </cell>
          <cell r="I52">
            <v>3025836</v>
          </cell>
          <cell r="J52">
            <v>110.13641130207876</v>
          </cell>
          <cell r="K52">
            <v>39.51725218754081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70000</v>
          </cell>
          <cell r="H53">
            <v>480000</v>
          </cell>
          <cell r="I53">
            <v>128749</v>
          </cell>
          <cell r="J53">
            <v>183.92714285714285</v>
          </cell>
          <cell r="K53">
            <v>26.822708333333335</v>
          </cell>
        </row>
        <row r="65">
          <cell r="D65">
            <v>6511</v>
          </cell>
          <cell r="E65" t="str">
            <v>Prihod od pristojbi ostvaren prodajom državnih biljega</v>
          </cell>
          <cell r="F65">
            <v>323466</v>
          </cell>
          <cell r="G65">
            <v>702862</v>
          </cell>
          <cell r="H65">
            <v>1400000</v>
          </cell>
          <cell r="I65">
            <v>759446</v>
          </cell>
          <cell r="J65">
            <v>108.05051347206138</v>
          </cell>
          <cell r="K65">
            <v>54.24614285714286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0</v>
          </cell>
          <cell r="H77">
            <v>250000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</v>
          </cell>
          <cell r="F78">
            <v>0</v>
          </cell>
          <cell r="G78">
            <v>0</v>
          </cell>
          <cell r="H78">
            <v>800000</v>
          </cell>
          <cell r="I78">
            <v>100000</v>
          </cell>
          <cell r="J78">
            <v>0</v>
          </cell>
          <cell r="K78">
            <v>12.5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149731</v>
          </cell>
          <cell r="H82">
            <v>300000</v>
          </cell>
          <cell r="I82">
            <v>176358</v>
          </cell>
          <cell r="J82">
            <v>117.78322458275174</v>
          </cell>
          <cell r="K82">
            <v>58.786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3200</v>
          </cell>
          <cell r="H84">
            <v>30000</v>
          </cell>
          <cell r="I84">
            <v>4300</v>
          </cell>
          <cell r="J84">
            <v>134.375</v>
          </cell>
          <cell r="K84">
            <v>14.333333333333334</v>
          </cell>
        </row>
        <row r="86">
          <cell r="C86">
            <v>662</v>
          </cell>
          <cell r="E86" t="str">
            <v>KAZNE</v>
          </cell>
          <cell r="F86">
            <v>160</v>
          </cell>
          <cell r="G86">
            <v>3200</v>
          </cell>
          <cell r="H86">
            <v>30000</v>
          </cell>
          <cell r="I86">
            <v>4300</v>
          </cell>
          <cell r="J86">
            <v>134.375</v>
          </cell>
          <cell r="K86">
            <v>14.333333333333334</v>
          </cell>
        </row>
        <row r="87">
          <cell r="D87">
            <v>6627</v>
          </cell>
          <cell r="E87" t="str">
            <v>Gradske novčane kazne</v>
          </cell>
          <cell r="F87">
            <v>160</v>
          </cell>
          <cell r="G87">
            <v>3200</v>
          </cell>
          <cell r="H87">
            <v>10000</v>
          </cell>
          <cell r="I87">
            <v>3300</v>
          </cell>
          <cell r="J87">
            <v>103.125</v>
          </cell>
          <cell r="K87">
            <v>33</v>
          </cell>
        </row>
        <row r="88">
          <cell r="D88">
            <v>6627</v>
          </cell>
          <cell r="E88" t="str">
            <v>Naplaćeni troškovi prisilne naplate</v>
          </cell>
          <cell r="F88">
            <v>0</v>
          </cell>
          <cell r="G88">
            <v>0</v>
          </cell>
          <cell r="H88">
            <v>20000</v>
          </cell>
          <cell r="I88">
            <v>1000</v>
          </cell>
          <cell r="J88">
            <v>0</v>
          </cell>
          <cell r="K88">
            <v>5</v>
          </cell>
        </row>
        <row r="94">
          <cell r="D94">
            <v>7111</v>
          </cell>
          <cell r="E94" t="str">
            <v>Prihodi od prodaje zemljišta u vlasništvu države</v>
          </cell>
          <cell r="F94">
            <v>8646</v>
          </cell>
          <cell r="G94">
            <v>8985</v>
          </cell>
          <cell r="H94">
            <v>24000</v>
          </cell>
          <cell r="I94">
            <v>8539</v>
          </cell>
          <cell r="J94">
            <v>95.03617139677239</v>
          </cell>
          <cell r="K94">
            <v>35.579166666666666</v>
          </cell>
        </row>
        <row r="99">
          <cell r="D99">
            <v>7211</v>
          </cell>
          <cell r="E99" t="str">
            <v>Prihodi od prodaje stanova na kojima postoji stanarsko pravo</v>
          </cell>
          <cell r="F99">
            <v>660302</v>
          </cell>
          <cell r="G99">
            <v>611371</v>
          </cell>
          <cell r="H99">
            <v>1500000</v>
          </cell>
          <cell r="I99">
            <v>652455</v>
          </cell>
          <cell r="J99">
            <v>106.71997854003543</v>
          </cell>
          <cell r="K99">
            <v>43.497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57421875" style="0" customWidth="1"/>
    <col min="2" max="2" width="52.57421875" style="0" customWidth="1"/>
    <col min="3" max="3" width="18.421875" style="0" customWidth="1"/>
    <col min="4" max="4" width="18.28125" style="0" customWidth="1"/>
    <col min="5" max="5" width="16.28125" style="0" customWidth="1"/>
  </cols>
  <sheetData>
    <row r="1" spans="1:2" ht="12.75">
      <c r="A1" s="29"/>
      <c r="B1" s="153"/>
    </row>
    <row r="2" ht="12.75">
      <c r="B2" s="154"/>
    </row>
    <row r="3" ht="12.75">
      <c r="B3" s="154"/>
    </row>
    <row r="4" ht="12.75">
      <c r="B4" s="154"/>
    </row>
    <row r="5" spans="1:2" ht="14.25">
      <c r="A5" s="20" t="s">
        <v>34</v>
      </c>
      <c r="B5" s="20"/>
    </row>
    <row r="6" spans="1:2" ht="14.25">
      <c r="A6" s="20" t="s">
        <v>35</v>
      </c>
      <c r="B6" s="20"/>
    </row>
    <row r="7" spans="1:2" ht="14.25">
      <c r="A7" s="147" t="s">
        <v>36</v>
      </c>
      <c r="B7" s="147"/>
    </row>
    <row r="8" spans="1:2" ht="14.25">
      <c r="A8" s="155" t="s">
        <v>33</v>
      </c>
      <c r="B8" s="155"/>
    </row>
    <row r="9" spans="1:3" ht="14.25">
      <c r="A9" s="20" t="s">
        <v>37</v>
      </c>
      <c r="B9" s="20"/>
      <c r="C9" t="s">
        <v>99</v>
      </c>
    </row>
    <row r="10" spans="1:2" ht="14.25">
      <c r="A10" s="20" t="s">
        <v>3868</v>
      </c>
      <c r="B10" s="20"/>
    </row>
    <row r="11" spans="1:2" ht="14.25">
      <c r="A11" s="20" t="s">
        <v>3869</v>
      </c>
      <c r="B11" s="20"/>
    </row>
    <row r="12" spans="1:2" ht="14.25">
      <c r="A12" s="20" t="s">
        <v>3870</v>
      </c>
      <c r="B12" s="20"/>
    </row>
    <row r="14" spans="1:3" ht="15">
      <c r="A14" s="38" t="s">
        <v>107</v>
      </c>
      <c r="B14" s="38"/>
      <c r="C14" s="38"/>
    </row>
    <row r="15" spans="1:3" ht="15">
      <c r="A15" s="38" t="s">
        <v>106</v>
      </c>
      <c r="B15" s="38"/>
      <c r="C15" s="38"/>
    </row>
    <row r="16" spans="1:3" ht="15">
      <c r="A16" s="38" t="s">
        <v>3867</v>
      </c>
      <c r="B16" s="38"/>
      <c r="C16" s="38"/>
    </row>
    <row r="17" spans="1:2" ht="12.75">
      <c r="A17" s="3"/>
      <c r="B17" s="3"/>
    </row>
    <row r="18" spans="1:4" ht="20.25">
      <c r="A18" s="62" t="s">
        <v>282</v>
      </c>
      <c r="B18" s="62"/>
      <c r="C18" s="3"/>
      <c r="D18" s="3"/>
    </row>
    <row r="19" spans="1:4" ht="20.25">
      <c r="A19" s="35" t="s">
        <v>51</v>
      </c>
      <c r="B19" s="35"/>
      <c r="C19" s="9"/>
      <c r="D19" s="9"/>
    </row>
    <row r="20" spans="1:4" ht="20.25">
      <c r="A20" s="35" t="s">
        <v>866</v>
      </c>
      <c r="B20" s="35"/>
      <c r="C20" s="9"/>
      <c r="D20" s="9"/>
    </row>
    <row r="21" spans="1:3" ht="14.25">
      <c r="A21" s="3"/>
      <c r="B21" s="3"/>
      <c r="C21" s="60"/>
    </row>
    <row r="22" spans="1:4" ht="18.75">
      <c r="A22" s="15"/>
      <c r="B22" s="377" t="s">
        <v>865</v>
      </c>
      <c r="C22" s="7"/>
      <c r="D22" s="61"/>
    </row>
    <row r="23" spans="1:4" ht="15">
      <c r="A23" s="15"/>
      <c r="B23" s="15" t="s">
        <v>93</v>
      </c>
      <c r="C23" s="14"/>
      <c r="D23" s="12"/>
    </row>
    <row r="24" spans="1:4" ht="15">
      <c r="A24" s="44"/>
      <c r="B24" s="44"/>
      <c r="C24" s="14"/>
      <c r="D24" s="12"/>
    </row>
    <row r="25" spans="1:5" ht="15">
      <c r="A25" s="38" t="s">
        <v>867</v>
      </c>
      <c r="B25" s="38"/>
      <c r="C25" s="20"/>
      <c r="D25" s="20"/>
      <c r="E25" s="38"/>
    </row>
    <row r="26" spans="1:3" ht="15">
      <c r="A26" s="38" t="s">
        <v>868</v>
      </c>
      <c r="B26" s="38"/>
      <c r="C26" s="20"/>
    </row>
    <row r="27" spans="1:3" ht="15">
      <c r="A27" s="38"/>
      <c r="B27" s="38"/>
      <c r="C27" s="20"/>
    </row>
    <row r="28" spans="1:5" ht="19.5" customHeight="1" thickBot="1">
      <c r="A28" s="14" t="s">
        <v>74</v>
      </c>
      <c r="B28" s="14"/>
      <c r="C28" s="20"/>
      <c r="D28" s="20"/>
      <c r="E28" s="20"/>
    </row>
    <row r="29" spans="1:5" ht="18" customHeight="1" thickTop="1">
      <c r="A29" s="21"/>
      <c r="B29" s="151"/>
      <c r="C29" s="42" t="s">
        <v>92</v>
      </c>
      <c r="D29" s="43" t="s">
        <v>1</v>
      </c>
      <c r="E29" s="40" t="s">
        <v>92</v>
      </c>
    </row>
    <row r="30" spans="1:5" ht="14.25">
      <c r="A30" s="22"/>
      <c r="B30" s="152"/>
      <c r="C30" s="137" t="s">
        <v>284</v>
      </c>
      <c r="D30" s="136" t="s">
        <v>869</v>
      </c>
      <c r="E30" s="41" t="s">
        <v>870</v>
      </c>
    </row>
    <row r="31" spans="1:5" ht="15" customHeight="1">
      <c r="A31" s="24"/>
      <c r="B31" s="24" t="s">
        <v>46</v>
      </c>
      <c r="C31" s="63">
        <f>+Prihodi!C8</f>
        <v>144198455.68</v>
      </c>
      <c r="D31" s="63">
        <f>+Prihodi!D8</f>
        <v>161412594</v>
      </c>
      <c r="E31" s="64">
        <f>+Prihodi!E8</f>
        <v>159333555.84</v>
      </c>
    </row>
    <row r="32" spans="1:5" ht="15" customHeight="1">
      <c r="A32" s="24"/>
      <c r="B32" s="24" t="s">
        <v>67</v>
      </c>
      <c r="C32" s="65">
        <f>+Prihodi!C79</f>
        <v>22399050.44</v>
      </c>
      <c r="D32" s="65">
        <f>+Prihodi!D79</f>
        <v>41977990</v>
      </c>
      <c r="E32" s="66">
        <f>+Prihodi!E79</f>
        <v>43220002.05</v>
      </c>
    </row>
    <row r="33" spans="1:5" ht="15" customHeight="1">
      <c r="A33" s="23"/>
      <c r="B33" s="23" t="s">
        <v>76</v>
      </c>
      <c r="C33" s="67">
        <f>SUM(C31:C32)</f>
        <v>166597506.12</v>
      </c>
      <c r="D33" s="67">
        <f>SUM(D31:D32)</f>
        <v>203390584</v>
      </c>
      <c r="E33" s="66">
        <f>SUM(E31:E32)</f>
        <v>202553557.89</v>
      </c>
    </row>
    <row r="34" spans="1:5" ht="15" customHeight="1">
      <c r="A34" s="24"/>
      <c r="B34" s="24" t="s">
        <v>38</v>
      </c>
      <c r="C34" s="68">
        <f>+Rashodi!C7</f>
        <v>140078848.07</v>
      </c>
      <c r="D34" s="68">
        <f>+Rashodi!D7</f>
        <v>147006704</v>
      </c>
      <c r="E34" s="69">
        <f>+Rashodi!E7</f>
        <v>136407348.55</v>
      </c>
    </row>
    <row r="35" spans="1:5" ht="15" customHeight="1">
      <c r="A35" s="24"/>
      <c r="B35" s="24" t="s">
        <v>90</v>
      </c>
      <c r="C35" s="68">
        <f>+Rashodi!C90</f>
        <v>56789028.18</v>
      </c>
      <c r="D35" s="68">
        <f>+Rashodi!D90</f>
        <v>96520098</v>
      </c>
      <c r="E35" s="69">
        <f>+Rashodi!E90</f>
        <v>92087228.8</v>
      </c>
    </row>
    <row r="36" spans="1:5" ht="15" customHeight="1">
      <c r="A36" s="23"/>
      <c r="B36" s="23" t="s">
        <v>77</v>
      </c>
      <c r="C36" s="70">
        <f>SUM(C34:C35)</f>
        <v>196867876.25</v>
      </c>
      <c r="D36" s="70">
        <f>SUM(D34:D35)</f>
        <v>243526802</v>
      </c>
      <c r="E36" s="71">
        <f>SUM(E34:E35)</f>
        <v>228494577.35000002</v>
      </c>
    </row>
    <row r="37" spans="1:5" ht="14.25">
      <c r="A37" s="24"/>
      <c r="B37" s="24"/>
      <c r="C37" s="68"/>
      <c r="D37" s="68"/>
      <c r="E37" s="69"/>
    </row>
    <row r="38" spans="1:5" ht="15" thickBot="1">
      <c r="A38" s="26"/>
      <c r="B38" s="26" t="s">
        <v>53</v>
      </c>
      <c r="C38" s="72">
        <f>C33-C36</f>
        <v>-30270370.129999995</v>
      </c>
      <c r="D38" s="72">
        <f>D33-D36</f>
        <v>-40136218</v>
      </c>
      <c r="E38" s="73">
        <f>E33-E36</f>
        <v>-25941019.46000004</v>
      </c>
    </row>
    <row r="39" spans="1:5" ht="15" thickTop="1">
      <c r="A39" s="25"/>
      <c r="B39" s="25"/>
      <c r="C39" s="74"/>
      <c r="D39" s="74"/>
      <c r="E39" s="74"/>
    </row>
    <row r="40" spans="1:5" ht="18.75" customHeight="1" thickBot="1">
      <c r="A40" s="30"/>
      <c r="B40" s="30" t="s">
        <v>70</v>
      </c>
      <c r="C40" s="74"/>
      <c r="D40" s="74"/>
      <c r="E40" s="74"/>
    </row>
    <row r="41" spans="1:5" ht="15" thickTop="1">
      <c r="A41" s="21"/>
      <c r="B41" s="21"/>
      <c r="C41" s="76"/>
      <c r="D41" s="76"/>
      <c r="E41" s="77"/>
    </row>
    <row r="42" spans="1:5" ht="14.25">
      <c r="A42" s="22"/>
      <c r="B42" s="22" t="s">
        <v>66</v>
      </c>
      <c r="C42" s="65">
        <f>+'Rač.financ.'!C9</f>
        <v>33945831.27</v>
      </c>
      <c r="D42" s="65">
        <f>+'Rač.financ.'!D9</f>
        <v>46087512</v>
      </c>
      <c r="E42" s="66">
        <f>+'Rač.financ.'!E9</f>
        <v>46087511.67</v>
      </c>
    </row>
    <row r="43" spans="1:5" ht="14.25">
      <c r="A43" s="24"/>
      <c r="B43" s="24"/>
      <c r="C43" s="68"/>
      <c r="D43" s="68"/>
      <c r="E43" s="69"/>
    </row>
    <row r="44" spans="1:5" ht="14.25">
      <c r="A44" s="22"/>
      <c r="B44" s="22" t="s">
        <v>100</v>
      </c>
      <c r="C44" s="65">
        <f>+'Rač.financ.'!C19</f>
        <v>817046.63</v>
      </c>
      <c r="D44" s="65">
        <f>+'Rač.financ.'!D19</f>
        <v>8988759</v>
      </c>
      <c r="E44" s="66">
        <f>+'Rač.financ.'!E19</f>
        <v>2539911.98</v>
      </c>
    </row>
    <row r="45" spans="1:5" ht="14.25">
      <c r="A45" s="24"/>
      <c r="B45" s="24"/>
      <c r="C45" s="68"/>
      <c r="D45" s="68"/>
      <c r="E45" s="69"/>
    </row>
    <row r="46" spans="1:5" ht="15" thickBot="1">
      <c r="A46" s="26"/>
      <c r="B46" s="26" t="s">
        <v>75</v>
      </c>
      <c r="C46" s="72">
        <f>+C42-C44</f>
        <v>33128784.640000004</v>
      </c>
      <c r="D46" s="72">
        <f>+D42-D44</f>
        <v>37098753</v>
      </c>
      <c r="E46" s="73">
        <f>+E42-E44</f>
        <v>43547599.690000005</v>
      </c>
    </row>
    <row r="47" spans="1:5" ht="15" thickTop="1">
      <c r="A47" s="25"/>
      <c r="B47" s="25"/>
      <c r="C47" s="74"/>
      <c r="D47" s="74"/>
      <c r="E47" s="74"/>
    </row>
    <row r="48" spans="1:5" ht="18.75" customHeight="1" thickBot="1">
      <c r="A48" s="14"/>
      <c r="B48" s="14" t="s">
        <v>73</v>
      </c>
      <c r="C48" s="75"/>
      <c r="D48" s="75"/>
      <c r="E48" s="75"/>
    </row>
    <row r="49" spans="1:5" ht="15" thickTop="1">
      <c r="A49" s="21"/>
      <c r="B49" s="21"/>
      <c r="C49" s="76"/>
      <c r="D49" s="76"/>
      <c r="E49" s="77"/>
    </row>
    <row r="50" spans="1:5" ht="15" thickBot="1">
      <c r="A50" s="26"/>
      <c r="B50" s="26" t="s">
        <v>78</v>
      </c>
      <c r="C50" s="72">
        <f>+'Raspoloživa sredstva pret.god.'!C9</f>
        <v>179050.64000000013</v>
      </c>
      <c r="D50" s="72">
        <f>+'Raspoloživa sredstva pret.god.'!D9</f>
        <v>3037465</v>
      </c>
      <c r="E50" s="73">
        <f>+'Raspoloživa sredstva pret.god.'!E9</f>
        <v>3027287.41</v>
      </c>
    </row>
    <row r="51" spans="1:5" ht="15.75" thickBot="1" thickTop="1">
      <c r="A51" s="20"/>
      <c r="B51" s="20"/>
      <c r="C51" s="75"/>
      <c r="D51" s="75"/>
      <c r="E51" s="75"/>
    </row>
    <row r="52" spans="1:5" s="20" customFormat="1" ht="18" customHeight="1" thickTop="1">
      <c r="A52" s="21"/>
      <c r="B52" s="21" t="s">
        <v>79</v>
      </c>
      <c r="C52" s="76"/>
      <c r="D52" s="76"/>
      <c r="E52" s="77"/>
    </row>
    <row r="53" spans="1:5" s="20" customFormat="1" ht="16.5" customHeight="1" thickBot="1">
      <c r="A53" s="26"/>
      <c r="B53" s="26" t="s">
        <v>101</v>
      </c>
      <c r="C53" s="72">
        <f>+C38+C46+C50</f>
        <v>3037465.150000009</v>
      </c>
      <c r="D53" s="72">
        <f>+D38+D46+D50</f>
        <v>0</v>
      </c>
      <c r="E53" s="73">
        <f>+E38+E46+E50</f>
        <v>20633867.639999967</v>
      </c>
    </row>
    <row r="54" ht="13.5" thickTop="1"/>
    <row r="56" spans="1:5" ht="15">
      <c r="A56" s="44"/>
      <c r="B56" s="44" t="s">
        <v>54</v>
      </c>
      <c r="C56" s="230"/>
      <c r="D56" s="230"/>
      <c r="E56" s="20"/>
    </row>
    <row r="57" spans="1:5" ht="14.25">
      <c r="A57" s="20"/>
      <c r="B57" s="20"/>
      <c r="C57" s="20"/>
      <c r="D57" s="20"/>
      <c r="E57" s="20"/>
    </row>
    <row r="58" spans="1:5" ht="15">
      <c r="A58" s="234" t="s">
        <v>871</v>
      </c>
      <c r="B58" s="234"/>
      <c r="C58" s="234"/>
      <c r="D58" s="234"/>
      <c r="E58" s="234"/>
    </row>
    <row r="59" spans="1:5" ht="15">
      <c r="A59" s="234" t="s">
        <v>872</v>
      </c>
      <c r="B59" s="234"/>
      <c r="C59" s="234"/>
      <c r="D59" s="234"/>
      <c r="E59" s="234"/>
    </row>
    <row r="60" spans="1:5" ht="15">
      <c r="A60" s="234" t="s">
        <v>873</v>
      </c>
      <c r="B60" s="234"/>
      <c r="C60" s="234"/>
      <c r="D60" s="234"/>
      <c r="E60" s="234"/>
    </row>
    <row r="61" spans="1:5" ht="15">
      <c r="A61" s="234"/>
      <c r="B61" s="234"/>
      <c r="C61" s="234"/>
      <c r="D61" s="234"/>
      <c r="E61" s="234"/>
    </row>
    <row r="62" spans="1:5" ht="15">
      <c r="A62" s="234" t="s">
        <v>874</v>
      </c>
      <c r="B62" s="234"/>
      <c r="C62" s="234"/>
      <c r="D62" s="234"/>
      <c r="E62" s="234"/>
    </row>
    <row r="63" spans="1:5" ht="15">
      <c r="A63" s="234" t="s">
        <v>875</v>
      </c>
      <c r="B63" s="234"/>
      <c r="C63" s="234"/>
      <c r="D63" s="234"/>
      <c r="E63" s="234"/>
    </row>
    <row r="64" spans="1:5" ht="15">
      <c r="A64" s="234" t="s">
        <v>876</v>
      </c>
      <c r="B64" s="234"/>
      <c r="C64" s="234"/>
      <c r="D64" s="234"/>
      <c r="E64" s="234"/>
    </row>
    <row r="65" spans="1:5" ht="15">
      <c r="A65" s="234"/>
      <c r="B65" s="234"/>
      <c r="C65" s="234"/>
      <c r="D65" s="234"/>
      <c r="E65" s="234"/>
    </row>
    <row r="66" spans="1:5" ht="15">
      <c r="A66" s="234" t="s">
        <v>877</v>
      </c>
      <c r="B66" s="234"/>
      <c r="C66" s="234"/>
      <c r="D66" s="234"/>
      <c r="E66" s="234"/>
    </row>
    <row r="67" spans="1:5" ht="15">
      <c r="A67" s="234" t="s">
        <v>878</v>
      </c>
      <c r="B67" s="234"/>
      <c r="C67" s="234"/>
      <c r="D67" s="234"/>
      <c r="E67" s="234"/>
    </row>
    <row r="68" spans="1:5" ht="15">
      <c r="A68" s="234" t="s">
        <v>879</v>
      </c>
      <c r="B68" s="234"/>
      <c r="C68" s="234"/>
      <c r="D68" s="234"/>
      <c r="E68" s="234"/>
    </row>
    <row r="69" spans="1:5" ht="15">
      <c r="A69" s="234"/>
      <c r="B69" s="234"/>
      <c r="C69" s="234"/>
      <c r="D69" s="234"/>
      <c r="E69" s="234"/>
    </row>
    <row r="70" spans="1:5" ht="15">
      <c r="A70" s="234" t="s">
        <v>880</v>
      </c>
      <c r="B70" s="234"/>
      <c r="C70" s="234"/>
      <c r="D70" s="234"/>
      <c r="E70" s="234"/>
    </row>
    <row r="71" spans="1:5" ht="15">
      <c r="A71" s="234"/>
      <c r="B71" s="234"/>
      <c r="C71" s="234"/>
      <c r="D71" s="234"/>
      <c r="E71" s="234"/>
    </row>
    <row r="72" spans="1:5" ht="15">
      <c r="A72" s="234" t="s">
        <v>881</v>
      </c>
      <c r="B72" s="234"/>
      <c r="C72" s="234"/>
      <c r="D72" s="234"/>
      <c r="E72" s="234"/>
    </row>
    <row r="73" spans="1:5" ht="15">
      <c r="A73" s="234" t="s">
        <v>882</v>
      </c>
      <c r="B73" s="234"/>
      <c r="C73" s="234"/>
      <c r="D73" s="234"/>
      <c r="E73" s="234"/>
    </row>
    <row r="74" spans="1:5" ht="15">
      <c r="A74" s="234" t="s">
        <v>883</v>
      </c>
      <c r="B74" s="234"/>
      <c r="C74" s="234"/>
      <c r="D74" s="234"/>
      <c r="E74" s="234"/>
    </row>
    <row r="75" spans="1:5" ht="15">
      <c r="A75" s="234" t="s">
        <v>884</v>
      </c>
      <c r="B75" s="234"/>
      <c r="C75" s="234"/>
      <c r="D75" s="234"/>
      <c r="E75" s="234"/>
    </row>
    <row r="76" spans="1:5" ht="15">
      <c r="A76" s="234"/>
      <c r="B76" s="234"/>
      <c r="C76" s="234"/>
      <c r="D76" s="234"/>
      <c r="E76" s="234"/>
    </row>
    <row r="77" spans="1:5" ht="15">
      <c r="A77" s="234" t="s">
        <v>215</v>
      </c>
      <c r="B77" s="234"/>
      <c r="C77" s="234"/>
      <c r="D77" s="234"/>
      <c r="E77" s="234"/>
    </row>
    <row r="78" spans="1:5" ht="15.75" thickBot="1">
      <c r="A78" s="234"/>
      <c r="B78" s="234"/>
      <c r="C78" s="234"/>
      <c r="D78" s="234"/>
      <c r="E78" s="234"/>
    </row>
    <row r="79" spans="1:5" ht="15">
      <c r="A79" s="379" t="s">
        <v>285</v>
      </c>
      <c r="B79" s="631" t="s">
        <v>216</v>
      </c>
      <c r="C79" s="235" t="s">
        <v>217</v>
      </c>
      <c r="D79" s="235" t="s">
        <v>218</v>
      </c>
      <c r="E79" s="234"/>
    </row>
    <row r="80" spans="1:5" ht="39" thickBot="1">
      <c r="A80" s="380" t="s">
        <v>286</v>
      </c>
      <c r="B80" s="632"/>
      <c r="C80" s="236" t="s">
        <v>887</v>
      </c>
      <c r="D80" s="236" t="s">
        <v>887</v>
      </c>
      <c r="E80" s="234"/>
    </row>
    <row r="81" spans="1:5" ht="15.75" thickBot="1">
      <c r="A81" s="380">
        <v>1</v>
      </c>
      <c r="B81" s="236">
        <v>2</v>
      </c>
      <c r="C81" s="236">
        <v>3</v>
      </c>
      <c r="D81" s="236">
        <v>4</v>
      </c>
      <c r="E81" s="234"/>
    </row>
    <row r="82" spans="1:5" ht="15.75" thickBot="1">
      <c r="A82" s="633" t="s">
        <v>287</v>
      </c>
      <c r="B82" s="634"/>
      <c r="C82" s="257"/>
      <c r="D82" s="257"/>
      <c r="E82" s="234"/>
    </row>
    <row r="83" spans="1:5" ht="15.75" thickBot="1">
      <c r="A83" s="635" t="s">
        <v>219</v>
      </c>
      <c r="B83" s="636"/>
      <c r="C83" s="238">
        <v>16193721.04</v>
      </c>
      <c r="D83" s="238">
        <v>1302399.87</v>
      </c>
      <c r="E83" s="234"/>
    </row>
    <row r="84" spans="1:5" ht="15.75" thickBot="1">
      <c r="A84" s="239" t="s">
        <v>774</v>
      </c>
      <c r="B84" s="240" t="s">
        <v>288</v>
      </c>
      <c r="C84" s="241">
        <v>4264841.73</v>
      </c>
      <c r="D84" s="242"/>
      <c r="E84" s="234"/>
    </row>
    <row r="85" spans="1:5" ht="26.25" thickBot="1">
      <c r="A85" s="239" t="s">
        <v>774</v>
      </c>
      <c r="B85" s="240" t="s">
        <v>888</v>
      </c>
      <c r="C85" s="241">
        <v>32915.88</v>
      </c>
      <c r="D85" s="242"/>
      <c r="E85" s="234"/>
    </row>
    <row r="86" spans="1:5" ht="15.75" thickBot="1">
      <c r="A86" s="239" t="s">
        <v>780</v>
      </c>
      <c r="B86" s="240" t="s">
        <v>889</v>
      </c>
      <c r="C86" s="241">
        <v>162479.23</v>
      </c>
      <c r="D86" s="242"/>
      <c r="E86" s="234"/>
    </row>
    <row r="87" spans="1:5" ht="15.75" thickBot="1">
      <c r="A87" s="239" t="s">
        <v>782</v>
      </c>
      <c r="B87" s="240" t="s">
        <v>289</v>
      </c>
      <c r="C87" s="241">
        <v>5257189.18</v>
      </c>
      <c r="D87" s="242"/>
      <c r="E87" s="234"/>
    </row>
    <row r="88" spans="1:5" ht="15.75" thickBot="1">
      <c r="A88" s="239" t="s">
        <v>784</v>
      </c>
      <c r="B88" s="240" t="s">
        <v>220</v>
      </c>
      <c r="C88" s="241">
        <v>2010446.92</v>
      </c>
      <c r="D88" s="242"/>
      <c r="E88" s="234"/>
    </row>
    <row r="89" spans="1:5" ht="15.75" thickBot="1">
      <c r="A89" s="239" t="s">
        <v>786</v>
      </c>
      <c r="B89" s="240" t="s">
        <v>890</v>
      </c>
      <c r="C89" s="241">
        <v>624374.56</v>
      </c>
      <c r="D89" s="242"/>
      <c r="E89" s="234"/>
    </row>
    <row r="90" spans="1:5" ht="15.75" thickBot="1">
      <c r="A90" s="239" t="s">
        <v>813</v>
      </c>
      <c r="B90" s="240" t="s">
        <v>291</v>
      </c>
      <c r="C90" s="242"/>
      <c r="D90" s="241">
        <v>74113.27</v>
      </c>
      <c r="E90" s="234"/>
    </row>
    <row r="91" spans="1:5" ht="15.75" thickBot="1">
      <c r="A91" s="239" t="s">
        <v>813</v>
      </c>
      <c r="B91" s="240" t="s">
        <v>891</v>
      </c>
      <c r="C91" s="242"/>
      <c r="D91" s="241">
        <v>24414.01</v>
      </c>
      <c r="E91" s="234"/>
    </row>
    <row r="92" spans="1:5" ht="15.75" thickBot="1">
      <c r="A92" s="239" t="s">
        <v>815</v>
      </c>
      <c r="B92" s="240" t="s">
        <v>892</v>
      </c>
      <c r="C92" s="241">
        <v>240000</v>
      </c>
      <c r="D92" s="242"/>
      <c r="E92" s="234"/>
    </row>
    <row r="93" spans="1:5" ht="15">
      <c r="A93" s="637" t="s">
        <v>815</v>
      </c>
      <c r="B93" s="629" t="s">
        <v>893</v>
      </c>
      <c r="C93" s="639"/>
      <c r="D93" s="381"/>
      <c r="E93" s="234"/>
    </row>
    <row r="94" spans="1:5" ht="15.75" thickBot="1">
      <c r="A94" s="638"/>
      <c r="B94" s="630"/>
      <c r="C94" s="640"/>
      <c r="D94" s="241">
        <v>8620.38</v>
      </c>
      <c r="E94" s="234"/>
    </row>
    <row r="95" spans="1:5" ht="26.25" thickBot="1">
      <c r="A95" s="239" t="s">
        <v>815</v>
      </c>
      <c r="B95" s="240" t="s">
        <v>894</v>
      </c>
      <c r="C95" s="242"/>
      <c r="D95" s="241">
        <v>964558.36</v>
      </c>
      <c r="E95" s="234"/>
    </row>
    <row r="96" spans="1:5" ht="26.25" thickBot="1">
      <c r="A96" s="239" t="s">
        <v>815</v>
      </c>
      <c r="B96" s="240" t="s">
        <v>895</v>
      </c>
      <c r="C96" s="242"/>
      <c r="D96" s="241">
        <v>27617.26</v>
      </c>
      <c r="E96" s="234"/>
    </row>
    <row r="97" spans="1:5" ht="15.75" thickBot="1">
      <c r="A97" s="239" t="s">
        <v>788</v>
      </c>
      <c r="B97" s="240" t="s">
        <v>221</v>
      </c>
      <c r="C97" s="241">
        <v>3601473.54</v>
      </c>
      <c r="D97" s="242"/>
      <c r="E97" s="234"/>
    </row>
    <row r="98" spans="1:5" ht="15.75" thickBot="1">
      <c r="A98" s="239" t="s">
        <v>823</v>
      </c>
      <c r="B98" s="240" t="s">
        <v>896</v>
      </c>
      <c r="C98" s="242"/>
      <c r="D98" s="241">
        <v>142642.46</v>
      </c>
      <c r="E98" s="234"/>
    </row>
    <row r="99" spans="1:5" ht="15.75" thickBot="1">
      <c r="A99" s="239" t="s">
        <v>823</v>
      </c>
      <c r="B99" s="240" t="s">
        <v>897</v>
      </c>
      <c r="C99" s="242"/>
      <c r="D99" s="241">
        <v>30840.38</v>
      </c>
      <c r="E99" s="234"/>
    </row>
    <row r="100" spans="1:5" ht="15.75" thickBot="1">
      <c r="A100" s="239" t="s">
        <v>823</v>
      </c>
      <c r="B100" s="240" t="s">
        <v>898</v>
      </c>
      <c r="C100" s="242"/>
      <c r="D100" s="242" t="s">
        <v>899</v>
      </c>
      <c r="E100" s="234"/>
    </row>
    <row r="101" spans="1:5" ht="15.75" thickBot="1">
      <c r="A101" s="239" t="s">
        <v>823</v>
      </c>
      <c r="B101" s="240" t="s">
        <v>900</v>
      </c>
      <c r="C101" s="242"/>
      <c r="D101" s="241">
        <v>2590.71</v>
      </c>
      <c r="E101" s="234"/>
    </row>
    <row r="102" spans="1:5" ht="15.75" thickBot="1">
      <c r="A102" s="627" t="s">
        <v>292</v>
      </c>
      <c r="B102" s="628"/>
      <c r="C102" s="243">
        <v>14891321.17</v>
      </c>
      <c r="D102" s="237"/>
      <c r="E102" s="234"/>
    </row>
    <row r="103" spans="1:5" ht="15.75" thickBot="1">
      <c r="A103" s="239"/>
      <c r="B103" s="240"/>
      <c r="C103" s="242"/>
      <c r="D103" s="242"/>
      <c r="E103" s="234"/>
    </row>
    <row r="104" spans="1:5" ht="15.75" thickBot="1">
      <c r="A104" s="635" t="s">
        <v>222</v>
      </c>
      <c r="B104" s="636"/>
      <c r="C104" s="238">
        <v>6077210.24</v>
      </c>
      <c r="D104" s="237"/>
      <c r="E104" s="234"/>
    </row>
    <row r="105" spans="1:5" ht="15.75" thickBot="1">
      <c r="A105" s="239" t="s">
        <v>790</v>
      </c>
      <c r="B105" s="240" t="s">
        <v>223</v>
      </c>
      <c r="C105" s="241">
        <v>5481020.87</v>
      </c>
      <c r="D105" s="242"/>
      <c r="E105" s="234"/>
    </row>
    <row r="106" spans="1:5" ht="15.75" thickBot="1">
      <c r="A106" s="239" t="s">
        <v>790</v>
      </c>
      <c r="B106" s="240" t="s">
        <v>224</v>
      </c>
      <c r="C106" s="241">
        <v>596189.37</v>
      </c>
      <c r="D106" s="242"/>
      <c r="E106" s="234"/>
    </row>
    <row r="107" spans="1:5" ht="15.75" thickBot="1">
      <c r="A107" s="627" t="s">
        <v>901</v>
      </c>
      <c r="B107" s="628"/>
      <c r="C107" s="238">
        <v>6077210.24</v>
      </c>
      <c r="D107" s="237"/>
      <c r="E107" s="234"/>
    </row>
    <row r="108" spans="1:5" ht="15.75" thickBot="1">
      <c r="A108" s="239"/>
      <c r="B108" s="240"/>
      <c r="C108" s="242"/>
      <c r="D108" s="242"/>
      <c r="E108" s="234"/>
    </row>
    <row r="109" spans="1:5" ht="15.75" thickBot="1">
      <c r="A109" s="635" t="s">
        <v>293</v>
      </c>
      <c r="B109" s="636"/>
      <c r="C109" s="237"/>
      <c r="D109" s="237"/>
      <c r="E109" s="234"/>
    </row>
    <row r="110" spans="1:5" ht="15.75" thickBot="1">
      <c r="A110" s="239">
        <v>8</v>
      </c>
      <c r="B110" s="240" t="s">
        <v>183</v>
      </c>
      <c r="C110" s="242"/>
      <c r="D110" s="242"/>
      <c r="E110" s="234"/>
    </row>
    <row r="111" spans="1:5" ht="15.75" thickBot="1">
      <c r="A111" s="627" t="s">
        <v>902</v>
      </c>
      <c r="B111" s="628"/>
      <c r="C111" s="237"/>
      <c r="D111" s="237"/>
      <c r="E111" s="234"/>
    </row>
    <row r="112" spans="1:5" ht="15.75" thickBot="1">
      <c r="A112" s="239"/>
      <c r="B112" s="240"/>
      <c r="C112" s="242"/>
      <c r="D112" s="242"/>
      <c r="E112" s="234"/>
    </row>
    <row r="113" spans="1:5" ht="25.5" customHeight="1" thickBot="1">
      <c r="A113" s="635" t="s">
        <v>294</v>
      </c>
      <c r="B113" s="636"/>
      <c r="C113" s="238">
        <v>20968531.41</v>
      </c>
      <c r="D113" s="237"/>
      <c r="E113" s="234"/>
    </row>
    <row r="114" spans="1:5" ht="15.75" thickBot="1">
      <c r="A114" s="635"/>
      <c r="B114" s="636"/>
      <c r="C114" s="237"/>
      <c r="D114" s="237"/>
      <c r="E114" s="234"/>
    </row>
    <row r="115" spans="1:5" ht="15.75" thickBot="1">
      <c r="A115" s="633" t="s">
        <v>225</v>
      </c>
      <c r="B115" s="634"/>
      <c r="C115" s="257"/>
      <c r="D115" s="257"/>
      <c r="E115" s="234"/>
    </row>
    <row r="116" spans="1:5" ht="15.75" thickBot="1">
      <c r="A116" s="635" t="s">
        <v>219</v>
      </c>
      <c r="B116" s="636"/>
      <c r="C116" s="238">
        <v>297461.2</v>
      </c>
      <c r="D116" s="238">
        <v>632124.97</v>
      </c>
      <c r="E116" s="234"/>
    </row>
    <row r="117" spans="1:5" ht="15.75" thickBot="1">
      <c r="A117" s="239" t="s">
        <v>788</v>
      </c>
      <c r="B117" s="240" t="s">
        <v>226</v>
      </c>
      <c r="C117" s="242"/>
      <c r="D117" s="241">
        <v>139404.35</v>
      </c>
      <c r="E117" s="234"/>
    </row>
    <row r="118" spans="1:5" ht="15.75" thickBot="1">
      <c r="A118" s="258"/>
      <c r="B118" s="259" t="s">
        <v>295</v>
      </c>
      <c r="C118" s="262"/>
      <c r="D118" s="260">
        <v>139404.35</v>
      </c>
      <c r="E118" s="234"/>
    </row>
    <row r="119" spans="1:5" ht="26.25" thickBot="1">
      <c r="A119" s="239" t="s">
        <v>774</v>
      </c>
      <c r="B119" s="240" t="s">
        <v>903</v>
      </c>
      <c r="C119" s="242"/>
      <c r="D119" s="241">
        <v>2808.6</v>
      </c>
      <c r="E119" s="234"/>
    </row>
    <row r="120" spans="1:5" ht="26.25" thickBot="1">
      <c r="A120" s="239" t="s">
        <v>815</v>
      </c>
      <c r="B120" s="240" t="s">
        <v>904</v>
      </c>
      <c r="C120" s="241">
        <v>3136</v>
      </c>
      <c r="D120" s="242"/>
      <c r="E120" s="234"/>
    </row>
    <row r="121" spans="1:5" ht="26.25" thickBot="1">
      <c r="A121" s="239" t="s">
        <v>818</v>
      </c>
      <c r="B121" s="240" t="s">
        <v>905</v>
      </c>
      <c r="C121" s="241">
        <v>7000</v>
      </c>
      <c r="D121" s="242"/>
      <c r="E121" s="234"/>
    </row>
    <row r="122" spans="1:5" ht="15.75" thickBot="1">
      <c r="A122" s="258"/>
      <c r="B122" s="259" t="s">
        <v>296</v>
      </c>
      <c r="C122" s="260">
        <v>10136</v>
      </c>
      <c r="D122" s="262" t="s">
        <v>906</v>
      </c>
      <c r="E122" s="234"/>
    </row>
    <row r="123" spans="1:5" ht="15">
      <c r="A123" s="637" t="s">
        <v>815</v>
      </c>
      <c r="B123" s="629" t="s">
        <v>907</v>
      </c>
      <c r="C123" s="381"/>
      <c r="D123" s="639"/>
      <c r="E123" s="234"/>
    </row>
    <row r="124" spans="1:5" ht="15.75" thickBot="1">
      <c r="A124" s="638"/>
      <c r="B124" s="630"/>
      <c r="C124" s="241">
        <v>2650</v>
      </c>
      <c r="D124" s="640"/>
      <c r="E124" s="234"/>
    </row>
    <row r="125" spans="1:5" ht="26.25" thickBot="1">
      <c r="A125" s="239" t="s">
        <v>818</v>
      </c>
      <c r="B125" s="240" t="s">
        <v>908</v>
      </c>
      <c r="C125" s="241">
        <v>9950</v>
      </c>
      <c r="D125" s="242"/>
      <c r="E125" s="234"/>
    </row>
    <row r="126" spans="1:5" ht="15.75" thickBot="1">
      <c r="A126" s="258"/>
      <c r="B126" s="259" t="s">
        <v>297</v>
      </c>
      <c r="C126" s="260">
        <v>12600</v>
      </c>
      <c r="D126" s="262"/>
      <c r="E126" s="234"/>
    </row>
    <row r="127" spans="1:5" ht="26.25" thickBot="1">
      <c r="A127" s="261" t="s">
        <v>815</v>
      </c>
      <c r="B127" s="259" t="s">
        <v>909</v>
      </c>
      <c r="C127" s="260">
        <v>1296</v>
      </c>
      <c r="D127" s="262"/>
      <c r="E127" s="234"/>
    </row>
    <row r="128" spans="1:5" ht="26.25" thickBot="1">
      <c r="A128" s="239" t="s">
        <v>774</v>
      </c>
      <c r="B128" s="240" t="s">
        <v>910</v>
      </c>
      <c r="C128" s="262"/>
      <c r="D128" s="241">
        <v>30107.28</v>
      </c>
      <c r="E128" s="234"/>
    </row>
    <row r="129" spans="1:5" ht="26.25" thickBot="1">
      <c r="A129" s="239" t="s">
        <v>809</v>
      </c>
      <c r="B129" s="240" t="s">
        <v>911</v>
      </c>
      <c r="C129" s="262"/>
      <c r="D129" s="241">
        <v>177698.67</v>
      </c>
      <c r="E129" s="234"/>
    </row>
    <row r="130" spans="1:5" ht="26.25" thickBot="1">
      <c r="A130" s="239" t="s">
        <v>818</v>
      </c>
      <c r="B130" s="240" t="s">
        <v>912</v>
      </c>
      <c r="C130" s="241">
        <v>7000</v>
      </c>
      <c r="D130" s="242"/>
      <c r="E130" s="234"/>
    </row>
    <row r="131" spans="1:5" ht="15.75" thickBot="1">
      <c r="A131" s="239" t="s">
        <v>834</v>
      </c>
      <c r="B131" s="240" t="s">
        <v>913</v>
      </c>
      <c r="C131" s="242">
        <v>919.71</v>
      </c>
      <c r="D131" s="242"/>
      <c r="E131" s="234"/>
    </row>
    <row r="132" spans="1:5" ht="15.75" thickBot="1">
      <c r="A132" s="258"/>
      <c r="B132" s="259" t="s">
        <v>914</v>
      </c>
      <c r="C132" s="260">
        <v>7919.71</v>
      </c>
      <c r="D132" s="260">
        <v>207805.95</v>
      </c>
      <c r="E132" s="234"/>
    </row>
    <row r="133" spans="1:5" ht="26.25" thickBot="1">
      <c r="A133" s="239" t="s">
        <v>795</v>
      </c>
      <c r="B133" s="240" t="s">
        <v>298</v>
      </c>
      <c r="C133" s="241">
        <v>58128.26</v>
      </c>
      <c r="D133" s="242"/>
      <c r="E133" s="234"/>
    </row>
    <row r="134" spans="1:5" ht="26.25" thickBot="1">
      <c r="A134" s="239" t="s">
        <v>798</v>
      </c>
      <c r="B134" s="240" t="s">
        <v>915</v>
      </c>
      <c r="C134" s="241">
        <v>4400</v>
      </c>
      <c r="D134" s="242"/>
      <c r="E134" s="234"/>
    </row>
    <row r="135" spans="1:5" ht="26.25" thickBot="1">
      <c r="A135" s="239" t="s">
        <v>809</v>
      </c>
      <c r="B135" s="240" t="s">
        <v>916</v>
      </c>
      <c r="C135" s="241">
        <v>5000</v>
      </c>
      <c r="D135" s="242"/>
      <c r="E135" s="234"/>
    </row>
    <row r="136" spans="1:5" ht="26.25" thickBot="1">
      <c r="A136" s="239" t="s">
        <v>818</v>
      </c>
      <c r="B136" s="240" t="s">
        <v>917</v>
      </c>
      <c r="C136" s="241">
        <v>5000</v>
      </c>
      <c r="D136" s="242"/>
      <c r="E136" s="234"/>
    </row>
    <row r="137" spans="1:5" ht="26.25" thickBot="1">
      <c r="A137" s="239" t="s">
        <v>823</v>
      </c>
      <c r="B137" s="240" t="s">
        <v>918</v>
      </c>
      <c r="C137" s="242"/>
      <c r="D137" s="241">
        <v>282106.07</v>
      </c>
      <c r="E137" s="234"/>
    </row>
    <row r="138" spans="1:5" ht="26.25" thickBot="1">
      <c r="A138" s="239" t="s">
        <v>843</v>
      </c>
      <c r="B138" s="240" t="s">
        <v>919</v>
      </c>
      <c r="C138" s="241">
        <v>25073.89</v>
      </c>
      <c r="D138" s="242"/>
      <c r="E138" s="234"/>
    </row>
    <row r="139" spans="1:5" ht="15.75" thickBot="1">
      <c r="A139" s="258"/>
      <c r="B139" s="259" t="s">
        <v>920</v>
      </c>
      <c r="C139" s="260">
        <v>97602.15</v>
      </c>
      <c r="D139" s="260">
        <v>282106.07</v>
      </c>
      <c r="E139" s="234"/>
    </row>
    <row r="140" spans="1:5" ht="15.75" thickBot="1">
      <c r="A140" s="261" t="s">
        <v>809</v>
      </c>
      <c r="B140" s="259" t="s">
        <v>299</v>
      </c>
      <c r="C140" s="260">
        <v>90913.75</v>
      </c>
      <c r="D140" s="262"/>
      <c r="E140" s="234"/>
    </row>
    <row r="141" spans="1:5" ht="15.75" thickBot="1">
      <c r="A141" s="239" t="s">
        <v>809</v>
      </c>
      <c r="B141" s="240" t="s">
        <v>300</v>
      </c>
      <c r="C141" s="241">
        <v>30000</v>
      </c>
      <c r="D141" s="242"/>
      <c r="E141" s="234"/>
    </row>
    <row r="142" spans="1:5" ht="26.25" thickBot="1">
      <c r="A142" s="239" t="s">
        <v>823</v>
      </c>
      <c r="B142" s="240" t="s">
        <v>921</v>
      </c>
      <c r="C142" s="241">
        <v>17365.75</v>
      </c>
      <c r="D142" s="242"/>
      <c r="E142" s="234"/>
    </row>
    <row r="143" spans="1:5" ht="15.75" thickBot="1">
      <c r="A143" s="239" t="s">
        <v>834</v>
      </c>
      <c r="B143" s="240" t="s">
        <v>922</v>
      </c>
      <c r="C143" s="241">
        <v>7375</v>
      </c>
      <c r="D143" s="242"/>
      <c r="E143" s="234"/>
    </row>
    <row r="144" spans="1:5" ht="15.75" thickBot="1">
      <c r="A144" s="261"/>
      <c r="B144" s="259" t="s">
        <v>301</v>
      </c>
      <c r="C144" s="260">
        <v>54740.75</v>
      </c>
      <c r="D144" s="262"/>
      <c r="E144" s="234"/>
    </row>
    <row r="145" spans="1:5" ht="39" thickBot="1">
      <c r="A145" s="261" t="s">
        <v>809</v>
      </c>
      <c r="B145" s="259" t="s">
        <v>923</v>
      </c>
      <c r="C145" s="260">
        <v>22252.84</v>
      </c>
      <c r="D145" s="262"/>
      <c r="E145" s="234"/>
    </row>
    <row r="146" spans="1:5" ht="15.75" thickBot="1">
      <c r="A146" s="627" t="s">
        <v>924</v>
      </c>
      <c r="B146" s="628"/>
      <c r="C146" s="237"/>
      <c r="D146" s="243">
        <v>334663.77</v>
      </c>
      <c r="E146" s="234"/>
    </row>
    <row r="147" spans="1:5" ht="15.75" thickBot="1">
      <c r="A147" s="239"/>
      <c r="B147" s="240"/>
      <c r="C147" s="242"/>
      <c r="D147" s="242"/>
      <c r="E147" s="234"/>
    </row>
    <row r="148" spans="1:5" ht="25.5" customHeight="1" thickBot="1">
      <c r="A148" s="635" t="s">
        <v>925</v>
      </c>
      <c r="B148" s="636"/>
      <c r="C148" s="237"/>
      <c r="D148" s="243">
        <v>334663.77</v>
      </c>
      <c r="E148" s="234"/>
    </row>
    <row r="149" spans="1:5" ht="15.75" thickBot="1">
      <c r="A149" s="239"/>
      <c r="B149" s="240"/>
      <c r="C149" s="242"/>
      <c r="D149" s="242"/>
      <c r="E149" s="38"/>
    </row>
    <row r="150" spans="1:5" ht="25.5" customHeight="1" thickBot="1">
      <c r="A150" s="635" t="s">
        <v>302</v>
      </c>
      <c r="B150" s="636"/>
      <c r="C150" s="238">
        <v>20633867.64</v>
      </c>
      <c r="D150" s="237"/>
      <c r="E150" s="38"/>
    </row>
    <row r="151" spans="1:5" ht="15">
      <c r="A151" s="38"/>
      <c r="B151" s="38"/>
      <c r="C151" s="38"/>
      <c r="D151" s="38"/>
      <c r="E151" s="38"/>
    </row>
    <row r="152" spans="1:5" ht="14.25">
      <c r="A152" s="15"/>
      <c r="B152" s="15" t="s">
        <v>227</v>
      </c>
      <c r="C152" s="147"/>
      <c r="D152" s="286"/>
      <c r="E152" s="233"/>
    </row>
    <row r="153" spans="1:5" ht="14.25">
      <c r="A153" s="147"/>
      <c r="B153" s="147"/>
      <c r="C153" s="147"/>
      <c r="D153" s="147"/>
      <c r="E153" s="233"/>
    </row>
    <row r="154" spans="1:5" ht="15">
      <c r="A154" s="234" t="s">
        <v>885</v>
      </c>
      <c r="B154" s="234"/>
      <c r="C154" s="234"/>
      <c r="D154" s="234"/>
      <c r="E154" s="234"/>
    </row>
    <row r="155" spans="1:5" ht="15">
      <c r="A155" s="234" t="s">
        <v>886</v>
      </c>
      <c r="B155" s="234"/>
      <c r="C155" s="234"/>
      <c r="D155" s="234"/>
      <c r="E155" s="234"/>
    </row>
    <row r="156" spans="1:5" ht="14.25">
      <c r="A156" s="15"/>
      <c r="B156" s="15" t="s">
        <v>228</v>
      </c>
      <c r="C156" s="147"/>
      <c r="D156" s="286"/>
      <c r="E156" s="147"/>
    </row>
    <row r="157" spans="1:5" ht="14.25">
      <c r="A157" s="147"/>
      <c r="B157" s="147"/>
      <c r="C157" s="147"/>
      <c r="D157" s="147"/>
      <c r="E157" s="147"/>
    </row>
    <row r="158" spans="1:5" ht="15">
      <c r="A158" s="38" t="s">
        <v>104</v>
      </c>
      <c r="B158" s="38"/>
      <c r="C158" s="38"/>
      <c r="D158" s="38"/>
      <c r="E158" s="38"/>
    </row>
    <row r="159" spans="1:5" ht="15">
      <c r="A159" s="38" t="s">
        <v>105</v>
      </c>
      <c r="B159" s="38"/>
      <c r="C159" s="38"/>
      <c r="D159" s="38"/>
      <c r="E159" s="38"/>
    </row>
  </sheetData>
  <sheetProtection/>
  <mergeCells count="21">
    <mergeCell ref="A148:B148"/>
    <mergeCell ref="A104:B104"/>
    <mergeCell ref="A150:B150"/>
    <mergeCell ref="B93:B94"/>
    <mergeCell ref="C93:C94"/>
    <mergeCell ref="A111:B111"/>
    <mergeCell ref="A113:B113"/>
    <mergeCell ref="A114:B114"/>
    <mergeCell ref="A115:B115"/>
    <mergeCell ref="D123:D124"/>
    <mergeCell ref="A107:B107"/>
    <mergeCell ref="A109:B109"/>
    <mergeCell ref="A116:B116"/>
    <mergeCell ref="A123:A124"/>
    <mergeCell ref="A146:B146"/>
    <mergeCell ref="A102:B102"/>
    <mergeCell ref="B123:B124"/>
    <mergeCell ref="B79:B80"/>
    <mergeCell ref="A82:B82"/>
    <mergeCell ref="A83:B83"/>
    <mergeCell ref="A93:A94"/>
  </mergeCells>
  <printOptions/>
  <pageMargins left="0.8267716535433072" right="0.5905511811023623" top="0.5118110236220472" bottom="0.4724409448818898" header="0.5118110236220472" footer="0.5118110236220472"/>
  <pageSetup horizontalDpi="600" verticalDpi="600" orientation="portrait" paperSize="9" scale="78" r:id="rId4"/>
  <headerFooter alignWithMargins="0">
    <oddHeader>&amp;C
</oddHeader>
  </headerFooter>
  <legacyDrawing r:id="rId3"/>
  <oleObjects>
    <oleObject progId="CorelDraw.Graphic.8" shapeId="584011" r:id="rId1"/>
    <oleObject progId="CorelDraw.Graphic.8" shapeId="127841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DZ36"/>
  <sheetViews>
    <sheetView zoomScalePageLayoutView="0" workbookViewId="0" topLeftCell="A10">
      <selection activeCell="F10" sqref="F10:F11"/>
    </sheetView>
  </sheetViews>
  <sheetFormatPr defaultColWidth="9.140625" defaultRowHeight="12.75"/>
  <cols>
    <col min="1" max="2" width="9.421875" style="0" customWidth="1"/>
    <col min="3" max="3" width="75.8515625" style="0" customWidth="1"/>
    <col min="4" max="4" width="17.421875" style="0" customWidth="1"/>
    <col min="5" max="5" width="15.7109375" style="0" customWidth="1"/>
    <col min="6" max="6" width="8.421875" style="0" customWidth="1"/>
  </cols>
  <sheetData>
    <row r="1" ht="3" customHeight="1"/>
    <row r="2" spans="1:3" s="3" customFormat="1" ht="18.75">
      <c r="A2" s="4"/>
      <c r="B2" s="4"/>
      <c r="C2" s="34" t="s">
        <v>29</v>
      </c>
    </row>
    <row r="3" spans="1:3" s="3" customFormat="1" ht="15.75" customHeight="1">
      <c r="A3" s="4"/>
      <c r="B3" s="4"/>
      <c r="C3" s="6" t="s">
        <v>793</v>
      </c>
    </row>
    <row r="4" spans="1:3" s="3" customFormat="1" ht="6" customHeight="1">
      <c r="A4" s="4"/>
      <c r="B4" s="4"/>
      <c r="C4" s="6"/>
    </row>
    <row r="5" spans="1:130" s="20" customFormat="1" ht="15">
      <c r="A5" s="20" t="s">
        <v>958</v>
      </c>
      <c r="C5" s="31"/>
      <c r="DZ5" s="32"/>
    </row>
    <row r="6" spans="1:130" s="20" customFormat="1" ht="15">
      <c r="A6" s="20" t="s">
        <v>30</v>
      </c>
      <c r="C6" s="31"/>
      <c r="DZ6" s="32"/>
    </row>
    <row r="7" spans="3:130" s="20" customFormat="1" ht="9.75" customHeight="1">
      <c r="C7" s="31"/>
      <c r="DZ7" s="32"/>
    </row>
    <row r="8" spans="1:2" ht="15.75">
      <c r="A8" s="365" t="s">
        <v>850</v>
      </c>
      <c r="B8" s="365"/>
    </row>
    <row r="9" spans="1:2" ht="9" customHeight="1" thickBot="1">
      <c r="A9" s="38"/>
      <c r="B9" s="38"/>
    </row>
    <row r="10" spans="1:6" s="79" customFormat="1" ht="15" customHeight="1">
      <c r="A10" s="125" t="s">
        <v>27</v>
      </c>
      <c r="B10" s="126"/>
      <c r="C10" s="126"/>
      <c r="D10" s="267" t="s">
        <v>1</v>
      </c>
      <c r="E10" s="268" t="s">
        <v>92</v>
      </c>
      <c r="F10" s="317" t="s">
        <v>91</v>
      </c>
    </row>
    <row r="11" spans="1:6" s="79" customFormat="1" ht="13.5" customHeight="1" thickBot="1">
      <c r="A11" s="127" t="s">
        <v>26</v>
      </c>
      <c r="B11" s="28"/>
      <c r="C11" s="28" t="s">
        <v>28</v>
      </c>
      <c r="D11" s="265" t="s">
        <v>869</v>
      </c>
      <c r="E11" s="266" t="s">
        <v>870</v>
      </c>
      <c r="F11" s="402" t="s">
        <v>3</v>
      </c>
    </row>
    <row r="12" spans="1:6" ht="12.75">
      <c r="A12" s="36" t="s">
        <v>52</v>
      </c>
      <c r="B12" s="401"/>
      <c r="C12" s="37">
        <v>2</v>
      </c>
      <c r="D12" s="54">
        <v>3</v>
      </c>
      <c r="E12" s="55">
        <v>4</v>
      </c>
      <c r="F12" s="403">
        <v>5</v>
      </c>
    </row>
    <row r="13" ht="6" customHeight="1"/>
    <row r="14" spans="1:6" s="38" customFormat="1" ht="14.25" customHeight="1">
      <c r="A14" s="649" t="s">
        <v>311</v>
      </c>
      <c r="B14" s="650"/>
      <c r="C14" s="404" t="s">
        <v>959</v>
      </c>
      <c r="D14" s="405" t="s">
        <v>960</v>
      </c>
      <c r="E14" s="405" t="s">
        <v>961</v>
      </c>
      <c r="F14" s="406">
        <f>E14/D14*100</f>
        <v>91.49316913978225</v>
      </c>
    </row>
    <row r="15" spans="1:6" ht="14.25" customHeight="1">
      <c r="A15" s="395" t="s">
        <v>962</v>
      </c>
      <c r="B15" s="395" t="s">
        <v>963</v>
      </c>
      <c r="C15" s="395" t="s">
        <v>964</v>
      </c>
      <c r="D15" s="396" t="s">
        <v>965</v>
      </c>
      <c r="E15" s="396" t="s">
        <v>966</v>
      </c>
      <c r="F15" s="397">
        <f>E15/D15*100</f>
        <v>92.58116344904515</v>
      </c>
    </row>
    <row r="16" spans="1:6" s="156" customFormat="1" ht="14.25" customHeight="1">
      <c r="A16" s="398" t="s">
        <v>967</v>
      </c>
      <c r="B16" s="398" t="s">
        <v>968</v>
      </c>
      <c r="C16" s="398" t="s">
        <v>964</v>
      </c>
      <c r="D16" s="399" t="s">
        <v>969</v>
      </c>
      <c r="E16" s="399" t="s">
        <v>970</v>
      </c>
      <c r="F16" s="400">
        <f aca="true" t="shared" si="0" ref="F16:F36">E16/D16*100</f>
        <v>94.2762192613781</v>
      </c>
    </row>
    <row r="17" spans="1:6" s="156" customFormat="1" ht="14.25" customHeight="1">
      <c r="A17" s="398" t="s">
        <v>967</v>
      </c>
      <c r="B17" s="398" t="s">
        <v>971</v>
      </c>
      <c r="C17" s="398" t="s">
        <v>972</v>
      </c>
      <c r="D17" s="399" t="s">
        <v>973</v>
      </c>
      <c r="E17" s="399" t="s">
        <v>974</v>
      </c>
      <c r="F17" s="400">
        <f t="shared" si="0"/>
        <v>99.38111392405064</v>
      </c>
    </row>
    <row r="18" spans="1:6" s="156" customFormat="1" ht="14.25" customHeight="1">
      <c r="A18" s="398" t="s">
        <v>967</v>
      </c>
      <c r="B18" s="398" t="s">
        <v>975</v>
      </c>
      <c r="C18" s="398" t="s">
        <v>976</v>
      </c>
      <c r="D18" s="399" t="s">
        <v>977</v>
      </c>
      <c r="E18" s="399" t="s">
        <v>978</v>
      </c>
      <c r="F18" s="400">
        <f t="shared" si="0"/>
        <v>87.75438788507108</v>
      </c>
    </row>
    <row r="19" spans="1:6" ht="14.25" customHeight="1">
      <c r="A19" s="395" t="s">
        <v>962</v>
      </c>
      <c r="B19" s="395" t="s">
        <v>979</v>
      </c>
      <c r="C19" s="395" t="s">
        <v>980</v>
      </c>
      <c r="D19" s="396" t="s">
        <v>981</v>
      </c>
      <c r="E19" s="396" t="s">
        <v>982</v>
      </c>
      <c r="F19" s="397">
        <f t="shared" si="0"/>
        <v>94.04854326731687</v>
      </c>
    </row>
    <row r="20" spans="1:6" s="156" customFormat="1" ht="14.25" customHeight="1">
      <c r="A20" s="398" t="s">
        <v>967</v>
      </c>
      <c r="B20" s="398" t="s">
        <v>983</v>
      </c>
      <c r="C20" s="398" t="s">
        <v>980</v>
      </c>
      <c r="D20" s="399" t="s">
        <v>981</v>
      </c>
      <c r="E20" s="399" t="s">
        <v>982</v>
      </c>
      <c r="F20" s="400">
        <f t="shared" si="0"/>
        <v>94.04854326731687</v>
      </c>
    </row>
    <row r="21" spans="1:6" ht="14.25" customHeight="1">
      <c r="A21" s="395" t="s">
        <v>962</v>
      </c>
      <c r="B21" s="395" t="s">
        <v>984</v>
      </c>
      <c r="C21" s="395" t="s">
        <v>985</v>
      </c>
      <c r="D21" s="396" t="s">
        <v>986</v>
      </c>
      <c r="E21" s="396" t="s">
        <v>987</v>
      </c>
      <c r="F21" s="397">
        <f t="shared" si="0"/>
        <v>91.97709204745846</v>
      </c>
    </row>
    <row r="22" spans="1:6" s="156" customFormat="1" ht="14.25" customHeight="1">
      <c r="A22" s="398" t="s">
        <v>967</v>
      </c>
      <c r="B22" s="398" t="s">
        <v>988</v>
      </c>
      <c r="C22" s="398" t="s">
        <v>985</v>
      </c>
      <c r="D22" s="399" t="s">
        <v>989</v>
      </c>
      <c r="E22" s="399" t="s">
        <v>990</v>
      </c>
      <c r="F22" s="400">
        <f t="shared" si="0"/>
        <v>90.43370193023688</v>
      </c>
    </row>
    <row r="23" spans="1:6" s="156" customFormat="1" ht="14.25" customHeight="1">
      <c r="A23" s="398" t="s">
        <v>967</v>
      </c>
      <c r="B23" s="398" t="s">
        <v>991</v>
      </c>
      <c r="C23" s="398" t="s">
        <v>992</v>
      </c>
      <c r="D23" s="399" t="s">
        <v>993</v>
      </c>
      <c r="E23" s="399" t="s">
        <v>994</v>
      </c>
      <c r="F23" s="400">
        <f t="shared" si="0"/>
        <v>95.48761251706998</v>
      </c>
    </row>
    <row r="24" spans="1:6" s="156" customFormat="1" ht="14.25" customHeight="1">
      <c r="A24" s="398" t="s">
        <v>967</v>
      </c>
      <c r="B24" s="398" t="s">
        <v>995</v>
      </c>
      <c r="C24" s="398" t="s">
        <v>996</v>
      </c>
      <c r="D24" s="399" t="s">
        <v>997</v>
      </c>
      <c r="E24" s="399" t="s">
        <v>998</v>
      </c>
      <c r="F24" s="400">
        <f t="shared" si="0"/>
        <v>92.25724184590447</v>
      </c>
    </row>
    <row r="25" spans="1:6" s="156" customFormat="1" ht="14.25" customHeight="1">
      <c r="A25" s="398" t="s">
        <v>967</v>
      </c>
      <c r="B25" s="398" t="s">
        <v>999</v>
      </c>
      <c r="C25" s="398" t="s">
        <v>1000</v>
      </c>
      <c r="D25" s="399" t="s">
        <v>1001</v>
      </c>
      <c r="E25" s="399" t="s">
        <v>1002</v>
      </c>
      <c r="F25" s="400">
        <f t="shared" si="0"/>
        <v>91.34484269658084</v>
      </c>
    </row>
    <row r="26" spans="1:6" s="156" customFormat="1" ht="14.25" customHeight="1">
      <c r="A26" s="398" t="s">
        <v>967</v>
      </c>
      <c r="B26" s="398" t="s">
        <v>1003</v>
      </c>
      <c r="C26" s="398" t="s">
        <v>1004</v>
      </c>
      <c r="D26" s="399" t="s">
        <v>1005</v>
      </c>
      <c r="E26" s="399" t="s">
        <v>1006</v>
      </c>
      <c r="F26" s="400">
        <f t="shared" si="0"/>
        <v>95.80394373373562</v>
      </c>
    </row>
    <row r="27" spans="1:6" s="156" customFormat="1" ht="14.25" customHeight="1">
      <c r="A27" s="398" t="s">
        <v>967</v>
      </c>
      <c r="B27" s="398" t="s">
        <v>1007</v>
      </c>
      <c r="C27" s="398" t="s">
        <v>1008</v>
      </c>
      <c r="D27" s="399" t="s">
        <v>1009</v>
      </c>
      <c r="E27" s="399" t="s">
        <v>1010</v>
      </c>
      <c r="F27" s="400">
        <f t="shared" si="0"/>
        <v>90.15899524138634</v>
      </c>
    </row>
    <row r="28" spans="1:6" s="3" customFormat="1" ht="14.25" customHeight="1">
      <c r="A28" s="398" t="s">
        <v>967</v>
      </c>
      <c r="B28" s="398" t="s">
        <v>1011</v>
      </c>
      <c r="C28" s="398" t="s">
        <v>1012</v>
      </c>
      <c r="D28" s="399" t="s">
        <v>1013</v>
      </c>
      <c r="E28" s="399" t="s">
        <v>1014</v>
      </c>
      <c r="F28" s="400">
        <f t="shared" si="0"/>
        <v>96.22482739814454</v>
      </c>
    </row>
    <row r="29" spans="1:6" s="156" customFormat="1" ht="14.25" customHeight="1">
      <c r="A29" s="395" t="s">
        <v>962</v>
      </c>
      <c r="B29" s="395" t="s">
        <v>1015</v>
      </c>
      <c r="C29" s="395" t="s">
        <v>1016</v>
      </c>
      <c r="D29" s="396" t="s">
        <v>1017</v>
      </c>
      <c r="E29" s="396" t="s">
        <v>1018</v>
      </c>
      <c r="F29" s="397">
        <f t="shared" si="0"/>
        <v>99.41168555040063</v>
      </c>
    </row>
    <row r="30" spans="1:6" s="3" customFormat="1" ht="14.25" customHeight="1">
      <c r="A30" s="398" t="s">
        <v>967</v>
      </c>
      <c r="B30" s="398" t="s">
        <v>1019</v>
      </c>
      <c r="C30" s="398" t="s">
        <v>1016</v>
      </c>
      <c r="D30" s="399" t="s">
        <v>1017</v>
      </c>
      <c r="E30" s="399" t="s">
        <v>1018</v>
      </c>
      <c r="F30" s="400">
        <f t="shared" si="0"/>
        <v>99.41168555040063</v>
      </c>
    </row>
    <row r="31" spans="1:6" s="156" customFormat="1" ht="14.25" customHeight="1">
      <c r="A31" s="395" t="s">
        <v>962</v>
      </c>
      <c r="B31" s="395" t="s">
        <v>1020</v>
      </c>
      <c r="C31" s="395" t="s">
        <v>1021</v>
      </c>
      <c r="D31" s="396" t="s">
        <v>1022</v>
      </c>
      <c r="E31" s="396" t="s">
        <v>1023</v>
      </c>
      <c r="F31" s="397">
        <f t="shared" si="0"/>
        <v>84.26022180420776</v>
      </c>
    </row>
    <row r="32" spans="1:6" ht="14.25" customHeight="1">
      <c r="A32" s="398" t="s">
        <v>967</v>
      </c>
      <c r="B32" s="398" t="s">
        <v>1024</v>
      </c>
      <c r="C32" s="398" t="s">
        <v>1021</v>
      </c>
      <c r="D32" s="399" t="s">
        <v>1022</v>
      </c>
      <c r="E32" s="399" t="s">
        <v>1023</v>
      </c>
      <c r="F32" s="400">
        <f t="shared" si="0"/>
        <v>84.26022180420776</v>
      </c>
    </row>
    <row r="33" spans="1:6" s="156" customFormat="1" ht="14.25" customHeight="1">
      <c r="A33" s="395" t="s">
        <v>962</v>
      </c>
      <c r="B33" s="395" t="s">
        <v>1025</v>
      </c>
      <c r="C33" s="395" t="s">
        <v>1026</v>
      </c>
      <c r="D33" s="396" t="s">
        <v>1027</v>
      </c>
      <c r="E33" s="396" t="s">
        <v>1028</v>
      </c>
      <c r="F33" s="397">
        <f t="shared" si="0"/>
        <v>71.4104027500619</v>
      </c>
    </row>
    <row r="34" spans="1:6" ht="14.25" customHeight="1">
      <c r="A34" s="398" t="s">
        <v>967</v>
      </c>
      <c r="B34" s="398" t="s">
        <v>1029</v>
      </c>
      <c r="C34" s="398" t="s">
        <v>1026</v>
      </c>
      <c r="D34" s="399" t="s">
        <v>1027</v>
      </c>
      <c r="E34" s="399" t="s">
        <v>1028</v>
      </c>
      <c r="F34" s="400">
        <f t="shared" si="0"/>
        <v>71.4104027500619</v>
      </c>
    </row>
    <row r="35" spans="1:6" s="156" customFormat="1" ht="14.25" customHeight="1">
      <c r="A35" s="395" t="s">
        <v>962</v>
      </c>
      <c r="B35" s="395" t="s">
        <v>1030</v>
      </c>
      <c r="C35" s="395" t="s">
        <v>1031</v>
      </c>
      <c r="D35" s="396" t="s">
        <v>1032</v>
      </c>
      <c r="E35" s="396" t="s">
        <v>1033</v>
      </c>
      <c r="F35" s="397">
        <f t="shared" si="0"/>
        <v>93.20562901960785</v>
      </c>
    </row>
    <row r="36" spans="1:6" ht="14.25" customHeight="1">
      <c r="A36" s="398" t="s">
        <v>967</v>
      </c>
      <c r="B36" s="398" t="s">
        <v>1034</v>
      </c>
      <c r="C36" s="398" t="s">
        <v>1031</v>
      </c>
      <c r="D36" s="399" t="s">
        <v>1032</v>
      </c>
      <c r="E36" s="399" t="s">
        <v>1033</v>
      </c>
      <c r="F36" s="400">
        <f t="shared" si="0"/>
        <v>93.20562901960785</v>
      </c>
    </row>
  </sheetData>
  <sheetProtection/>
  <mergeCells count="1">
    <mergeCell ref="A14:B14"/>
  </mergeCells>
  <printOptions/>
  <pageMargins left="0.7480314960629921" right="0.5905511811023623" top="0.9055118110236221" bottom="0.9055118110236221" header="0.7086614173228347" footer="0.7086614173228347"/>
  <pageSetup horizontalDpi="600" verticalDpi="600" orientation="landscape" paperSize="9" scale="98" r:id="rId1"/>
  <headerFooter alignWithMargins="0"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372"/>
  <sheetViews>
    <sheetView showGridLines="0" zoomScaleSheetLayoutView="75" zoomScalePageLayoutView="0" workbookViewId="0" topLeftCell="A1">
      <pane xSplit="16275" topLeftCell="AH1" activePane="topLeft" state="split"/>
      <selection pane="topLeft" activeCell="J12" sqref="J12"/>
      <selection pane="topRight" activeCell="F1" sqref="F1:AM16384"/>
    </sheetView>
  </sheetViews>
  <sheetFormatPr defaultColWidth="9.7109375" defaultRowHeight="12.75"/>
  <cols>
    <col min="1" max="1" width="10.421875" style="3" customWidth="1"/>
    <col min="2" max="2" width="10.421875" style="575" customWidth="1"/>
    <col min="3" max="4" width="17.8515625" style="572" customWidth="1"/>
    <col min="5" max="5" width="17.8515625" style="579" customWidth="1"/>
    <col min="6" max="6" width="17.8515625" style="578" customWidth="1"/>
    <col min="7" max="7" width="16.28125" style="88" customWidth="1"/>
    <col min="8" max="8" width="16.140625" style="3" customWidth="1"/>
    <col min="9" max="9" width="16.28125" style="3" customWidth="1"/>
    <col min="10" max="16384" width="9.7109375" style="3" customWidth="1"/>
  </cols>
  <sheetData>
    <row r="1" spans="2:7" ht="12.75">
      <c r="B1" s="597"/>
      <c r="C1" s="603"/>
      <c r="D1" s="603"/>
      <c r="E1" s="604"/>
      <c r="F1" s="597"/>
      <c r="G1" s="597"/>
    </row>
    <row r="2" spans="1:7" ht="15.75">
      <c r="A2" s="598" t="s">
        <v>851</v>
      </c>
      <c r="B2" s="605"/>
      <c r="C2" s="603"/>
      <c r="D2" s="603"/>
      <c r="E2" s="604"/>
      <c r="F2" s="597"/>
      <c r="G2" s="597"/>
    </row>
    <row r="3" spans="2:7" ht="12.75">
      <c r="B3" s="597"/>
      <c r="C3" s="603"/>
      <c r="D3" s="603"/>
      <c r="E3" s="604"/>
      <c r="F3" s="597"/>
      <c r="G3" s="597"/>
    </row>
    <row r="4" spans="1:10" ht="12.75">
      <c r="A4" s="558" t="s">
        <v>311</v>
      </c>
      <c r="B4" s="558" t="s">
        <v>3769</v>
      </c>
      <c r="C4" s="562"/>
      <c r="D4" s="562"/>
      <c r="E4" s="562"/>
      <c r="F4" s="562"/>
      <c r="G4" s="606"/>
      <c r="H4" s="588" t="s">
        <v>311</v>
      </c>
      <c r="I4" s="564" t="s">
        <v>311</v>
      </c>
      <c r="J4" s="565" t="s">
        <v>311</v>
      </c>
    </row>
    <row r="5" spans="1:10" ht="14.25">
      <c r="A5" s="559" t="s">
        <v>311</v>
      </c>
      <c r="B5" s="559" t="s">
        <v>3770</v>
      </c>
      <c r="C5" s="561"/>
      <c r="D5" s="561"/>
      <c r="E5" s="561"/>
      <c r="F5" s="561"/>
      <c r="G5" s="607"/>
      <c r="H5" s="587" t="s">
        <v>1</v>
      </c>
      <c r="I5" s="568" t="s">
        <v>92</v>
      </c>
      <c r="J5" s="566" t="s">
        <v>91</v>
      </c>
    </row>
    <row r="6" spans="1:10" ht="27" customHeight="1">
      <c r="A6" s="560" t="s">
        <v>3771</v>
      </c>
      <c r="B6" s="609" t="s">
        <v>3776</v>
      </c>
      <c r="C6" s="563" t="s">
        <v>3774</v>
      </c>
      <c r="D6" s="563"/>
      <c r="E6" s="563"/>
      <c r="F6" s="563"/>
      <c r="G6" s="608"/>
      <c r="H6" s="136" t="s">
        <v>869</v>
      </c>
      <c r="I6" s="569" t="s">
        <v>870</v>
      </c>
      <c r="J6" s="567" t="s">
        <v>3773</v>
      </c>
    </row>
    <row r="7" spans="1:10" ht="12.75">
      <c r="A7" s="570" t="s">
        <v>311</v>
      </c>
      <c r="B7" s="599"/>
      <c r="C7" s="601"/>
      <c r="D7" s="601"/>
      <c r="E7" s="601"/>
      <c r="F7" s="601"/>
      <c r="G7" s="602"/>
      <c r="H7" s="571" t="s">
        <v>52</v>
      </c>
      <c r="I7" s="556" t="s">
        <v>3772</v>
      </c>
      <c r="J7" s="557" t="s">
        <v>442</v>
      </c>
    </row>
    <row r="8" spans="1:10" ht="15">
      <c r="A8" s="591" t="s">
        <v>311</v>
      </c>
      <c r="B8" s="591" t="s">
        <v>959</v>
      </c>
      <c r="C8" s="577"/>
      <c r="D8" s="577"/>
      <c r="E8" s="577"/>
      <c r="F8" s="577"/>
      <c r="G8" s="576"/>
      <c r="H8" s="586" t="s">
        <v>960</v>
      </c>
      <c r="I8" s="535" t="s">
        <v>961</v>
      </c>
      <c r="J8" s="536">
        <v>91.49316913978225</v>
      </c>
    </row>
    <row r="9" spans="1:10" ht="12.75">
      <c r="A9" s="596" t="s">
        <v>311</v>
      </c>
      <c r="B9" s="596" t="s">
        <v>1128</v>
      </c>
      <c r="C9" s="595"/>
      <c r="D9" s="595"/>
      <c r="E9" s="595"/>
      <c r="F9" s="595"/>
      <c r="G9" s="594"/>
      <c r="H9" s="585" t="s">
        <v>965</v>
      </c>
      <c r="I9" s="546" t="s">
        <v>966</v>
      </c>
      <c r="J9" s="547">
        <v>92.58116344904515</v>
      </c>
    </row>
    <row r="10" spans="1:10" ht="12.75">
      <c r="A10" s="537" t="s">
        <v>311</v>
      </c>
      <c r="B10" s="537" t="s">
        <v>1129</v>
      </c>
      <c r="C10" s="554"/>
      <c r="D10" s="554"/>
      <c r="E10" s="554"/>
      <c r="F10" s="554"/>
      <c r="G10" s="555"/>
      <c r="H10" s="584" t="s">
        <v>969</v>
      </c>
      <c r="I10" s="531" t="s">
        <v>970</v>
      </c>
      <c r="J10" s="532">
        <v>94.2762192613781</v>
      </c>
    </row>
    <row r="11" spans="1:10" ht="12.75">
      <c r="A11" s="548" t="s">
        <v>311</v>
      </c>
      <c r="B11" s="548" t="s">
        <v>1130</v>
      </c>
      <c r="C11" s="549"/>
      <c r="D11" s="549"/>
      <c r="E11" s="549"/>
      <c r="F11" s="549"/>
      <c r="G11" s="550"/>
      <c r="H11" s="583" t="s">
        <v>1131</v>
      </c>
      <c r="I11" s="533" t="s">
        <v>1132</v>
      </c>
      <c r="J11" s="534">
        <v>92.87542850806409</v>
      </c>
    </row>
    <row r="12" spans="1:10" ht="12.75">
      <c r="A12" s="548" t="s">
        <v>311</v>
      </c>
      <c r="B12" s="548" t="s">
        <v>1133</v>
      </c>
      <c r="C12" s="549"/>
      <c r="D12" s="549"/>
      <c r="E12" s="549"/>
      <c r="F12" s="549"/>
      <c r="G12" s="550"/>
      <c r="H12" s="583" t="s">
        <v>1134</v>
      </c>
      <c r="I12" s="533" t="s">
        <v>1134</v>
      </c>
      <c r="J12" s="534">
        <v>100</v>
      </c>
    </row>
    <row r="13" spans="1:10" ht="12.75">
      <c r="A13" s="548" t="s">
        <v>311</v>
      </c>
      <c r="B13" s="548" t="s">
        <v>1135</v>
      </c>
      <c r="C13" s="549"/>
      <c r="D13" s="549"/>
      <c r="E13" s="549"/>
      <c r="F13" s="549"/>
      <c r="G13" s="550"/>
      <c r="H13" s="583" t="s">
        <v>1136</v>
      </c>
      <c r="I13" s="533" t="s">
        <v>1137</v>
      </c>
      <c r="J13" s="534">
        <v>100.24349090909091</v>
      </c>
    </row>
    <row r="14" spans="1:10" ht="12.75">
      <c r="A14" s="548" t="s">
        <v>311</v>
      </c>
      <c r="B14" s="548" t="s">
        <v>1138</v>
      </c>
      <c r="C14" s="549"/>
      <c r="D14" s="549"/>
      <c r="E14" s="549"/>
      <c r="F14" s="549"/>
      <c r="G14" s="550"/>
      <c r="H14" s="583" t="s">
        <v>1139</v>
      </c>
      <c r="I14" s="533" t="s">
        <v>1140</v>
      </c>
      <c r="J14" s="534">
        <v>95.26313371061745</v>
      </c>
    </row>
    <row r="15" spans="1:10" ht="12.75">
      <c r="A15" s="548" t="s">
        <v>311</v>
      </c>
      <c r="B15" s="548" t="s">
        <v>1141</v>
      </c>
      <c r="C15" s="549"/>
      <c r="D15" s="549"/>
      <c r="E15" s="549"/>
      <c r="F15" s="549"/>
      <c r="G15" s="550"/>
      <c r="H15" s="583" t="s">
        <v>1142</v>
      </c>
      <c r="I15" s="533" t="s">
        <v>1143</v>
      </c>
      <c r="J15" s="534">
        <v>59.2251425763052</v>
      </c>
    </row>
    <row r="16" spans="1:10" ht="12.75">
      <c r="A16" s="548" t="s">
        <v>311</v>
      </c>
      <c r="B16" s="548" t="s">
        <v>1144</v>
      </c>
      <c r="C16" s="549"/>
      <c r="D16" s="549"/>
      <c r="E16" s="549"/>
      <c r="F16" s="549"/>
      <c r="G16" s="550"/>
      <c r="H16" s="583" t="s">
        <v>1145</v>
      </c>
      <c r="I16" s="533" t="s">
        <v>1145</v>
      </c>
      <c r="J16" s="534">
        <v>100</v>
      </c>
    </row>
    <row r="17" spans="1:10" ht="12.75">
      <c r="A17" s="548" t="s">
        <v>311</v>
      </c>
      <c r="B17" s="548" t="s">
        <v>1146</v>
      </c>
      <c r="C17" s="549"/>
      <c r="D17" s="549"/>
      <c r="E17" s="549"/>
      <c r="F17" s="549"/>
      <c r="G17" s="550"/>
      <c r="H17" s="583" t="s">
        <v>1147</v>
      </c>
      <c r="I17" s="533" t="s">
        <v>1148</v>
      </c>
      <c r="J17" s="534">
        <v>101.09747286630488</v>
      </c>
    </row>
    <row r="18" spans="1:10" ht="12.75">
      <c r="A18" s="548" t="s">
        <v>311</v>
      </c>
      <c r="B18" s="548" t="s">
        <v>1149</v>
      </c>
      <c r="C18" s="549"/>
      <c r="D18" s="549"/>
      <c r="E18" s="549"/>
      <c r="F18" s="549"/>
      <c r="G18" s="550"/>
      <c r="H18" s="583" t="s">
        <v>1150</v>
      </c>
      <c r="I18" s="533" t="s">
        <v>1150</v>
      </c>
      <c r="J18" s="534">
        <v>100</v>
      </c>
    </row>
    <row r="19" spans="1:10" ht="12.75">
      <c r="A19" s="537" t="s">
        <v>311</v>
      </c>
      <c r="B19" s="537" t="s">
        <v>1151</v>
      </c>
      <c r="C19" s="538" t="s">
        <v>1152</v>
      </c>
      <c r="D19" s="538"/>
      <c r="E19" s="538"/>
      <c r="F19" s="538"/>
      <c r="G19" s="539"/>
      <c r="H19" s="584" t="s">
        <v>1153</v>
      </c>
      <c r="I19" s="531" t="s">
        <v>1154</v>
      </c>
      <c r="J19" s="532">
        <v>94.0378105405345</v>
      </c>
    </row>
    <row r="20" spans="1:10" ht="12.75">
      <c r="A20" s="537" t="s">
        <v>1155</v>
      </c>
      <c r="B20" s="537" t="s">
        <v>1156</v>
      </c>
      <c r="C20" s="538" t="s">
        <v>1157</v>
      </c>
      <c r="D20" s="538"/>
      <c r="E20" s="538"/>
      <c r="F20" s="538"/>
      <c r="G20" s="539"/>
      <c r="H20" s="584" t="s">
        <v>1158</v>
      </c>
      <c r="I20" s="531" t="s">
        <v>1159</v>
      </c>
      <c r="J20" s="532">
        <v>97.10895673421034</v>
      </c>
    </row>
    <row r="21" spans="1:10" ht="12.75">
      <c r="A21" s="537" t="s">
        <v>311</v>
      </c>
      <c r="B21" s="537" t="s">
        <v>445</v>
      </c>
      <c r="C21" s="538" t="s">
        <v>446</v>
      </c>
      <c r="D21" s="538"/>
      <c r="E21" s="538"/>
      <c r="F21" s="538"/>
      <c r="G21" s="539"/>
      <c r="H21" s="584" t="s">
        <v>1160</v>
      </c>
      <c r="I21" s="531" t="s">
        <v>1161</v>
      </c>
      <c r="J21" s="532">
        <v>98.88139895104894</v>
      </c>
    </row>
    <row r="22" spans="1:10" ht="12.75">
      <c r="A22" s="551" t="s">
        <v>311</v>
      </c>
      <c r="B22" s="551" t="s">
        <v>447</v>
      </c>
      <c r="C22" s="552" t="s">
        <v>448</v>
      </c>
      <c r="D22" s="552"/>
      <c r="E22" s="552"/>
      <c r="F22" s="552"/>
      <c r="G22" s="553"/>
      <c r="H22" s="582" t="s">
        <v>311</v>
      </c>
      <c r="I22" s="530" t="s">
        <v>1161</v>
      </c>
      <c r="J22" s="532"/>
    </row>
    <row r="23" spans="1:10" ht="12.75">
      <c r="A23" s="537" t="s">
        <v>311</v>
      </c>
      <c r="B23" s="537" t="s">
        <v>451</v>
      </c>
      <c r="C23" s="538" t="s">
        <v>452</v>
      </c>
      <c r="D23" s="538"/>
      <c r="E23" s="538"/>
      <c r="F23" s="538"/>
      <c r="G23" s="539"/>
      <c r="H23" s="584" t="s">
        <v>1162</v>
      </c>
      <c r="I23" s="531" t="s">
        <v>1163</v>
      </c>
      <c r="J23" s="532">
        <v>92.52258974358973</v>
      </c>
    </row>
    <row r="24" spans="1:10" ht="12.75">
      <c r="A24" s="551" t="s">
        <v>311</v>
      </c>
      <c r="B24" s="551" t="s">
        <v>453</v>
      </c>
      <c r="C24" s="552" t="s">
        <v>452</v>
      </c>
      <c r="D24" s="552"/>
      <c r="E24" s="552"/>
      <c r="F24" s="552"/>
      <c r="G24" s="553"/>
      <c r="H24" s="582" t="s">
        <v>311</v>
      </c>
      <c r="I24" s="530" t="s">
        <v>1163</v>
      </c>
      <c r="J24" s="532"/>
    </row>
    <row r="25" spans="1:10" ht="12.75">
      <c r="A25" s="537" t="s">
        <v>311</v>
      </c>
      <c r="B25" s="537" t="s">
        <v>454</v>
      </c>
      <c r="C25" s="538" t="s">
        <v>455</v>
      </c>
      <c r="D25" s="538"/>
      <c r="E25" s="538"/>
      <c r="F25" s="538"/>
      <c r="G25" s="539"/>
      <c r="H25" s="584" t="s">
        <v>1164</v>
      </c>
      <c r="I25" s="531" t="s">
        <v>1165</v>
      </c>
      <c r="J25" s="532">
        <v>98.6625537525355</v>
      </c>
    </row>
    <row r="26" spans="1:10" ht="12.75">
      <c r="A26" s="551" t="s">
        <v>311</v>
      </c>
      <c r="B26" s="551" t="s">
        <v>458</v>
      </c>
      <c r="C26" s="552" t="s">
        <v>459</v>
      </c>
      <c r="D26" s="552"/>
      <c r="E26" s="552"/>
      <c r="F26" s="552"/>
      <c r="G26" s="553"/>
      <c r="H26" s="582" t="s">
        <v>311</v>
      </c>
      <c r="I26" s="530" t="s">
        <v>1166</v>
      </c>
      <c r="J26" s="532"/>
    </row>
    <row r="27" spans="1:10" ht="12.75">
      <c r="A27" s="551" t="s">
        <v>311</v>
      </c>
      <c r="B27" s="551" t="s">
        <v>460</v>
      </c>
      <c r="C27" s="552" t="s">
        <v>461</v>
      </c>
      <c r="D27" s="552"/>
      <c r="E27" s="552"/>
      <c r="F27" s="552"/>
      <c r="G27" s="553"/>
      <c r="H27" s="582" t="s">
        <v>311</v>
      </c>
      <c r="I27" s="530" t="s">
        <v>1167</v>
      </c>
      <c r="J27" s="532"/>
    </row>
    <row r="28" spans="1:10" ht="12.75">
      <c r="A28" s="537" t="s">
        <v>311</v>
      </c>
      <c r="B28" s="537" t="s">
        <v>464</v>
      </c>
      <c r="C28" s="538" t="s">
        <v>465</v>
      </c>
      <c r="D28" s="538"/>
      <c r="E28" s="538"/>
      <c r="F28" s="538"/>
      <c r="G28" s="539"/>
      <c r="H28" s="584" t="s">
        <v>1168</v>
      </c>
      <c r="I28" s="531" t="s">
        <v>1169</v>
      </c>
      <c r="J28" s="532">
        <v>94.0382857142857</v>
      </c>
    </row>
    <row r="29" spans="1:10" ht="12.75">
      <c r="A29" s="551" t="s">
        <v>311</v>
      </c>
      <c r="B29" s="551" t="s">
        <v>466</v>
      </c>
      <c r="C29" s="552" t="s">
        <v>467</v>
      </c>
      <c r="D29" s="552"/>
      <c r="E29" s="552"/>
      <c r="F29" s="552"/>
      <c r="G29" s="553"/>
      <c r="H29" s="582" t="s">
        <v>311</v>
      </c>
      <c r="I29" s="530" t="s">
        <v>1170</v>
      </c>
      <c r="J29" s="532"/>
    </row>
    <row r="30" spans="1:10" ht="12.75">
      <c r="A30" s="551" t="s">
        <v>311</v>
      </c>
      <c r="B30" s="551" t="s">
        <v>468</v>
      </c>
      <c r="C30" s="552" t="s">
        <v>469</v>
      </c>
      <c r="D30" s="552"/>
      <c r="E30" s="552"/>
      <c r="F30" s="552"/>
      <c r="G30" s="553"/>
      <c r="H30" s="582" t="s">
        <v>311</v>
      </c>
      <c r="I30" s="530" t="s">
        <v>1171</v>
      </c>
      <c r="J30" s="532"/>
    </row>
    <row r="31" spans="1:10" ht="12.75">
      <c r="A31" s="551" t="s">
        <v>311</v>
      </c>
      <c r="B31" s="551" t="s">
        <v>470</v>
      </c>
      <c r="C31" s="552" t="s">
        <v>471</v>
      </c>
      <c r="D31" s="552"/>
      <c r="E31" s="552"/>
      <c r="F31" s="552"/>
      <c r="G31" s="553"/>
      <c r="H31" s="582" t="s">
        <v>311</v>
      </c>
      <c r="I31" s="530" t="s">
        <v>1172</v>
      </c>
      <c r="J31" s="532"/>
    </row>
    <row r="32" spans="1:10" ht="12.75">
      <c r="A32" s="551" t="s">
        <v>311</v>
      </c>
      <c r="B32" s="551" t="s">
        <v>472</v>
      </c>
      <c r="C32" s="552" t="s">
        <v>473</v>
      </c>
      <c r="D32" s="552"/>
      <c r="E32" s="552"/>
      <c r="F32" s="552"/>
      <c r="G32" s="553"/>
      <c r="H32" s="582" t="s">
        <v>311</v>
      </c>
      <c r="I32" s="530" t="s">
        <v>1173</v>
      </c>
      <c r="J32" s="532"/>
    </row>
    <row r="33" spans="1:10" ht="12.75">
      <c r="A33" s="537" t="s">
        <v>311</v>
      </c>
      <c r="B33" s="537" t="s">
        <v>474</v>
      </c>
      <c r="C33" s="538" t="s">
        <v>475</v>
      </c>
      <c r="D33" s="538"/>
      <c r="E33" s="538"/>
      <c r="F33" s="538"/>
      <c r="G33" s="539"/>
      <c r="H33" s="584" t="s">
        <v>1174</v>
      </c>
      <c r="I33" s="531" t="s">
        <v>1175</v>
      </c>
      <c r="J33" s="532">
        <v>96.96661538461538</v>
      </c>
    </row>
    <row r="34" spans="1:10" ht="12.75">
      <c r="A34" s="551" t="s">
        <v>311</v>
      </c>
      <c r="B34" s="551" t="s">
        <v>476</v>
      </c>
      <c r="C34" s="552" t="s">
        <v>477</v>
      </c>
      <c r="D34" s="552"/>
      <c r="E34" s="552"/>
      <c r="F34" s="552"/>
      <c r="G34" s="553"/>
      <c r="H34" s="582" t="s">
        <v>311</v>
      </c>
      <c r="I34" s="530" t="s">
        <v>1176</v>
      </c>
      <c r="J34" s="532"/>
    </row>
    <row r="35" spans="1:10" ht="12.75">
      <c r="A35" s="551" t="s">
        <v>311</v>
      </c>
      <c r="B35" s="551" t="s">
        <v>486</v>
      </c>
      <c r="C35" s="552" t="s">
        <v>487</v>
      </c>
      <c r="D35" s="552"/>
      <c r="E35" s="552"/>
      <c r="F35" s="552"/>
      <c r="G35" s="553"/>
      <c r="H35" s="582" t="s">
        <v>311</v>
      </c>
      <c r="I35" s="530" t="s">
        <v>1177</v>
      </c>
      <c r="J35" s="532"/>
    </row>
    <row r="36" spans="1:10" ht="12.75">
      <c r="A36" s="537" t="s">
        <v>311</v>
      </c>
      <c r="B36" s="537" t="s">
        <v>488</v>
      </c>
      <c r="C36" s="538" t="s">
        <v>489</v>
      </c>
      <c r="D36" s="538"/>
      <c r="E36" s="538"/>
      <c r="F36" s="538"/>
      <c r="G36" s="539"/>
      <c r="H36" s="584" t="s">
        <v>1178</v>
      </c>
      <c r="I36" s="531" t="s">
        <v>1179</v>
      </c>
      <c r="J36" s="532">
        <v>79.77374903474904</v>
      </c>
    </row>
    <row r="37" spans="1:10" ht="12.75">
      <c r="A37" s="551" t="s">
        <v>311</v>
      </c>
      <c r="B37" s="551" t="s">
        <v>490</v>
      </c>
      <c r="C37" s="552" t="s">
        <v>491</v>
      </c>
      <c r="D37" s="552"/>
      <c r="E37" s="552"/>
      <c r="F37" s="552"/>
      <c r="G37" s="553"/>
      <c r="H37" s="582" t="s">
        <v>311</v>
      </c>
      <c r="I37" s="530" t="s">
        <v>1180</v>
      </c>
      <c r="J37" s="532"/>
    </row>
    <row r="38" spans="1:10" ht="12.75">
      <c r="A38" s="551" t="s">
        <v>311</v>
      </c>
      <c r="B38" s="551" t="s">
        <v>494</v>
      </c>
      <c r="C38" s="552" t="s">
        <v>495</v>
      </c>
      <c r="D38" s="552"/>
      <c r="E38" s="552"/>
      <c r="F38" s="552"/>
      <c r="G38" s="553"/>
      <c r="H38" s="582" t="s">
        <v>311</v>
      </c>
      <c r="I38" s="530" t="s">
        <v>1181</v>
      </c>
      <c r="J38" s="532"/>
    </row>
    <row r="39" spans="1:10" ht="12.75">
      <c r="A39" s="551" t="s">
        <v>311</v>
      </c>
      <c r="B39" s="551" t="s">
        <v>502</v>
      </c>
      <c r="C39" s="552" t="s">
        <v>503</v>
      </c>
      <c r="D39" s="552"/>
      <c r="E39" s="552"/>
      <c r="F39" s="552"/>
      <c r="G39" s="553"/>
      <c r="H39" s="582" t="s">
        <v>311</v>
      </c>
      <c r="I39" s="530" t="s">
        <v>1182</v>
      </c>
      <c r="J39" s="532"/>
    </row>
    <row r="40" spans="1:10" ht="12.75">
      <c r="A40" s="551" t="s">
        <v>311</v>
      </c>
      <c r="B40" s="551" t="s">
        <v>506</v>
      </c>
      <c r="C40" s="552" t="s">
        <v>507</v>
      </c>
      <c r="D40" s="552"/>
      <c r="E40" s="552"/>
      <c r="F40" s="552"/>
      <c r="G40" s="553"/>
      <c r="H40" s="582" t="s">
        <v>311</v>
      </c>
      <c r="I40" s="530" t="s">
        <v>1183</v>
      </c>
      <c r="J40" s="532"/>
    </row>
    <row r="41" spans="1:10" ht="12.75">
      <c r="A41" s="537" t="s">
        <v>311</v>
      </c>
      <c r="B41" s="537" t="s">
        <v>511</v>
      </c>
      <c r="C41" s="538" t="s">
        <v>512</v>
      </c>
      <c r="D41" s="538"/>
      <c r="E41" s="538"/>
      <c r="F41" s="538"/>
      <c r="G41" s="539"/>
      <c r="H41" s="584" t="s">
        <v>1184</v>
      </c>
      <c r="I41" s="531" t="s">
        <v>1185</v>
      </c>
      <c r="J41" s="532">
        <v>99.89942528735632</v>
      </c>
    </row>
    <row r="42" spans="1:10" ht="12.75">
      <c r="A42" s="551" t="s">
        <v>311</v>
      </c>
      <c r="B42" s="551" t="s">
        <v>520</v>
      </c>
      <c r="C42" s="552" t="s">
        <v>521</v>
      </c>
      <c r="D42" s="552"/>
      <c r="E42" s="552"/>
      <c r="F42" s="552"/>
      <c r="G42" s="553"/>
      <c r="H42" s="582" t="s">
        <v>311</v>
      </c>
      <c r="I42" s="530" t="s">
        <v>1186</v>
      </c>
      <c r="J42" s="532"/>
    </row>
    <row r="43" spans="1:10" ht="12.75">
      <c r="A43" s="551" t="s">
        <v>311</v>
      </c>
      <c r="B43" s="551" t="s">
        <v>523</v>
      </c>
      <c r="C43" s="552" t="s">
        <v>512</v>
      </c>
      <c r="D43" s="552"/>
      <c r="E43" s="552"/>
      <c r="F43" s="552"/>
      <c r="G43" s="553"/>
      <c r="H43" s="582" t="s">
        <v>311</v>
      </c>
      <c r="I43" s="530" t="s">
        <v>1187</v>
      </c>
      <c r="J43" s="532"/>
    </row>
    <row r="44" spans="1:10" ht="12.75">
      <c r="A44" s="537" t="s">
        <v>1188</v>
      </c>
      <c r="B44" s="537" t="s">
        <v>1189</v>
      </c>
      <c r="C44" s="538" t="s">
        <v>1190</v>
      </c>
      <c r="D44" s="538"/>
      <c r="E44" s="538"/>
      <c r="F44" s="538"/>
      <c r="G44" s="539"/>
      <c r="H44" s="584" t="s">
        <v>1191</v>
      </c>
      <c r="I44" s="531" t="s">
        <v>1192</v>
      </c>
      <c r="J44" s="532">
        <v>93.42210214007783</v>
      </c>
    </row>
    <row r="45" spans="1:10" ht="12.75">
      <c r="A45" s="537" t="s">
        <v>311</v>
      </c>
      <c r="B45" s="537" t="s">
        <v>474</v>
      </c>
      <c r="C45" s="538" t="s">
        <v>475</v>
      </c>
      <c r="D45" s="538"/>
      <c r="E45" s="538"/>
      <c r="F45" s="538"/>
      <c r="G45" s="539"/>
      <c r="H45" s="584" t="s">
        <v>1193</v>
      </c>
      <c r="I45" s="531" t="s">
        <v>1194</v>
      </c>
      <c r="J45" s="532">
        <v>36.53928571428571</v>
      </c>
    </row>
    <row r="46" spans="1:10" ht="12.75">
      <c r="A46" s="551" t="s">
        <v>311</v>
      </c>
      <c r="B46" s="551" t="s">
        <v>476</v>
      </c>
      <c r="C46" s="552" t="s">
        <v>477</v>
      </c>
      <c r="D46" s="552"/>
      <c r="E46" s="552"/>
      <c r="F46" s="552"/>
      <c r="G46" s="553"/>
      <c r="H46" s="582" t="s">
        <v>311</v>
      </c>
      <c r="I46" s="530" t="s">
        <v>1194</v>
      </c>
      <c r="J46" s="532"/>
    </row>
    <row r="47" spans="1:10" ht="12.75">
      <c r="A47" s="537" t="s">
        <v>311</v>
      </c>
      <c r="B47" s="537" t="s">
        <v>488</v>
      </c>
      <c r="C47" s="538" t="s">
        <v>489</v>
      </c>
      <c r="D47" s="538"/>
      <c r="E47" s="538"/>
      <c r="F47" s="538"/>
      <c r="G47" s="539"/>
      <c r="H47" s="584" t="s">
        <v>1195</v>
      </c>
      <c r="I47" s="531" t="s">
        <v>1196</v>
      </c>
      <c r="J47" s="532">
        <v>95.24672074882994</v>
      </c>
    </row>
    <row r="48" spans="1:10" ht="12.75">
      <c r="A48" s="551" t="s">
        <v>311</v>
      </c>
      <c r="B48" s="551" t="s">
        <v>490</v>
      </c>
      <c r="C48" s="552" t="s">
        <v>491</v>
      </c>
      <c r="D48" s="552"/>
      <c r="E48" s="552"/>
      <c r="F48" s="552"/>
      <c r="G48" s="553"/>
      <c r="H48" s="582" t="s">
        <v>311</v>
      </c>
      <c r="I48" s="530" t="s">
        <v>1197</v>
      </c>
      <c r="J48" s="532"/>
    </row>
    <row r="49" spans="1:10" ht="12.75">
      <c r="A49" s="551" t="s">
        <v>311</v>
      </c>
      <c r="B49" s="551" t="s">
        <v>494</v>
      </c>
      <c r="C49" s="552" t="s">
        <v>495</v>
      </c>
      <c r="D49" s="552"/>
      <c r="E49" s="552"/>
      <c r="F49" s="552"/>
      <c r="G49" s="553"/>
      <c r="H49" s="582" t="s">
        <v>311</v>
      </c>
      <c r="I49" s="530" t="s">
        <v>1198</v>
      </c>
      <c r="J49" s="532"/>
    </row>
    <row r="50" spans="1:10" ht="12.75">
      <c r="A50" s="551" t="s">
        <v>311</v>
      </c>
      <c r="B50" s="551" t="s">
        <v>502</v>
      </c>
      <c r="C50" s="552" t="s">
        <v>503</v>
      </c>
      <c r="D50" s="552"/>
      <c r="E50" s="552"/>
      <c r="F50" s="552"/>
      <c r="G50" s="553"/>
      <c r="H50" s="582" t="s">
        <v>311</v>
      </c>
      <c r="I50" s="530" t="s">
        <v>1199</v>
      </c>
      <c r="J50" s="532"/>
    </row>
    <row r="51" spans="1:10" ht="12.75">
      <c r="A51" s="551" t="s">
        <v>311</v>
      </c>
      <c r="B51" s="551" t="s">
        <v>506</v>
      </c>
      <c r="C51" s="552" t="s">
        <v>507</v>
      </c>
      <c r="D51" s="552"/>
      <c r="E51" s="552"/>
      <c r="F51" s="552"/>
      <c r="G51" s="553"/>
      <c r="H51" s="582" t="s">
        <v>311</v>
      </c>
      <c r="I51" s="530" t="s">
        <v>1200</v>
      </c>
      <c r="J51" s="532"/>
    </row>
    <row r="52" spans="1:10" ht="12.75">
      <c r="A52" s="537" t="s">
        <v>311</v>
      </c>
      <c r="B52" s="537" t="s">
        <v>508</v>
      </c>
      <c r="C52" s="538" t="s">
        <v>509</v>
      </c>
      <c r="D52" s="538"/>
      <c r="E52" s="538"/>
      <c r="F52" s="538"/>
      <c r="G52" s="539"/>
      <c r="H52" s="584" t="s">
        <v>1201</v>
      </c>
      <c r="I52" s="531" t="s">
        <v>1202</v>
      </c>
      <c r="J52" s="532">
        <v>75.33335</v>
      </c>
    </row>
    <row r="53" spans="1:10" ht="12.75">
      <c r="A53" s="551" t="s">
        <v>311</v>
      </c>
      <c r="B53" s="551" t="s">
        <v>510</v>
      </c>
      <c r="C53" s="552" t="s">
        <v>509</v>
      </c>
      <c r="D53" s="552"/>
      <c r="E53" s="552"/>
      <c r="F53" s="552"/>
      <c r="G53" s="553"/>
      <c r="H53" s="582" t="s">
        <v>311</v>
      </c>
      <c r="I53" s="530" t="s">
        <v>1202</v>
      </c>
      <c r="J53" s="532"/>
    </row>
    <row r="54" spans="1:10" ht="12.75">
      <c r="A54" s="537" t="s">
        <v>311</v>
      </c>
      <c r="B54" s="537" t="s">
        <v>511</v>
      </c>
      <c r="C54" s="538" t="s">
        <v>512</v>
      </c>
      <c r="D54" s="538"/>
      <c r="E54" s="538"/>
      <c r="F54" s="538"/>
      <c r="G54" s="539"/>
      <c r="H54" s="584" t="s">
        <v>1203</v>
      </c>
      <c r="I54" s="531" t="s">
        <v>1204</v>
      </c>
      <c r="J54" s="532">
        <v>75.07636923076923</v>
      </c>
    </row>
    <row r="55" spans="1:10" ht="12.75">
      <c r="A55" s="551" t="s">
        <v>311</v>
      </c>
      <c r="B55" s="551" t="s">
        <v>520</v>
      </c>
      <c r="C55" s="552" t="s">
        <v>521</v>
      </c>
      <c r="D55" s="552"/>
      <c r="E55" s="552"/>
      <c r="F55" s="552"/>
      <c r="G55" s="553"/>
      <c r="H55" s="582" t="s">
        <v>311</v>
      </c>
      <c r="I55" s="530" t="s">
        <v>1205</v>
      </c>
      <c r="J55" s="532"/>
    </row>
    <row r="56" spans="1:10" ht="12.75">
      <c r="A56" s="551" t="s">
        <v>311</v>
      </c>
      <c r="B56" s="551" t="s">
        <v>523</v>
      </c>
      <c r="C56" s="552" t="s">
        <v>512</v>
      </c>
      <c r="D56" s="552"/>
      <c r="E56" s="552"/>
      <c r="F56" s="552"/>
      <c r="G56" s="553"/>
      <c r="H56" s="582" t="s">
        <v>311</v>
      </c>
      <c r="I56" s="530" t="s">
        <v>1206</v>
      </c>
      <c r="J56" s="532"/>
    </row>
    <row r="57" spans="1:10" ht="12.75">
      <c r="A57" s="537" t="s">
        <v>1188</v>
      </c>
      <c r="B57" s="537" t="s">
        <v>1207</v>
      </c>
      <c r="C57" s="538" t="s">
        <v>1208</v>
      </c>
      <c r="D57" s="538"/>
      <c r="E57" s="538"/>
      <c r="F57" s="538"/>
      <c r="G57" s="539"/>
      <c r="H57" s="584" t="s">
        <v>1209</v>
      </c>
      <c r="I57" s="531" t="s">
        <v>1210</v>
      </c>
      <c r="J57" s="532">
        <v>68.54974857142857</v>
      </c>
    </row>
    <row r="58" spans="1:10" ht="12.75">
      <c r="A58" s="537" t="s">
        <v>311</v>
      </c>
      <c r="B58" s="537" t="s">
        <v>511</v>
      </c>
      <c r="C58" s="538" t="s">
        <v>512</v>
      </c>
      <c r="D58" s="538"/>
      <c r="E58" s="538"/>
      <c r="F58" s="538"/>
      <c r="G58" s="539"/>
      <c r="H58" s="584" t="s">
        <v>1209</v>
      </c>
      <c r="I58" s="531" t="s">
        <v>1210</v>
      </c>
      <c r="J58" s="532">
        <v>68.54974857142857</v>
      </c>
    </row>
    <row r="59" spans="1:10" ht="12.75">
      <c r="A59" s="551" t="s">
        <v>311</v>
      </c>
      <c r="B59" s="551" t="s">
        <v>517</v>
      </c>
      <c r="C59" s="552" t="s">
        <v>518</v>
      </c>
      <c r="D59" s="552"/>
      <c r="E59" s="552"/>
      <c r="F59" s="552"/>
      <c r="G59" s="553"/>
      <c r="H59" s="582" t="s">
        <v>311</v>
      </c>
      <c r="I59" s="530" t="s">
        <v>1211</v>
      </c>
      <c r="J59" s="532"/>
    </row>
    <row r="60" spans="1:10" ht="12.75">
      <c r="A60" s="551" t="s">
        <v>311</v>
      </c>
      <c r="B60" s="551" t="s">
        <v>523</v>
      </c>
      <c r="C60" s="552" t="s">
        <v>512</v>
      </c>
      <c r="D60" s="552"/>
      <c r="E60" s="552"/>
      <c r="F60" s="552"/>
      <c r="G60" s="553"/>
      <c r="H60" s="582" t="s">
        <v>311</v>
      </c>
      <c r="I60" s="530" t="s">
        <v>1212</v>
      </c>
      <c r="J60" s="532"/>
    </row>
    <row r="61" spans="1:10" ht="12.75">
      <c r="A61" s="537" t="s">
        <v>1188</v>
      </c>
      <c r="B61" s="537" t="s">
        <v>1213</v>
      </c>
      <c r="C61" s="538" t="s">
        <v>1214</v>
      </c>
      <c r="D61" s="538"/>
      <c r="E61" s="538"/>
      <c r="F61" s="538"/>
      <c r="G61" s="539"/>
      <c r="H61" s="584" t="s">
        <v>1215</v>
      </c>
      <c r="I61" s="531" t="s">
        <v>1216</v>
      </c>
      <c r="J61" s="532">
        <v>99.87615</v>
      </c>
    </row>
    <row r="62" spans="1:10" ht="12.75">
      <c r="A62" s="537" t="s">
        <v>311</v>
      </c>
      <c r="B62" s="537" t="s">
        <v>560</v>
      </c>
      <c r="C62" s="538" t="s">
        <v>561</v>
      </c>
      <c r="D62" s="538"/>
      <c r="E62" s="538"/>
      <c r="F62" s="538"/>
      <c r="G62" s="539"/>
      <c r="H62" s="584" t="s">
        <v>1217</v>
      </c>
      <c r="I62" s="531" t="s">
        <v>1218</v>
      </c>
      <c r="J62" s="532">
        <v>83.40493333333333</v>
      </c>
    </row>
    <row r="63" spans="1:10" ht="12.75">
      <c r="A63" s="551" t="s">
        <v>311</v>
      </c>
      <c r="B63" s="551" t="s">
        <v>562</v>
      </c>
      <c r="C63" s="552" t="s">
        <v>563</v>
      </c>
      <c r="D63" s="552"/>
      <c r="E63" s="552"/>
      <c r="F63" s="552"/>
      <c r="G63" s="553"/>
      <c r="H63" s="582" t="s">
        <v>311</v>
      </c>
      <c r="I63" s="530" t="s">
        <v>1219</v>
      </c>
      <c r="J63" s="532"/>
    </row>
    <row r="64" spans="1:10" ht="12.75">
      <c r="A64" s="551" t="s">
        <v>311</v>
      </c>
      <c r="B64" s="551" t="s">
        <v>564</v>
      </c>
      <c r="C64" s="552" t="s">
        <v>565</v>
      </c>
      <c r="D64" s="552"/>
      <c r="E64" s="552"/>
      <c r="F64" s="552"/>
      <c r="G64" s="553"/>
      <c r="H64" s="582" t="s">
        <v>311</v>
      </c>
      <c r="I64" s="530" t="s">
        <v>1220</v>
      </c>
      <c r="J64" s="532"/>
    </row>
    <row r="65" spans="1:10" ht="12.75">
      <c r="A65" s="537" t="s">
        <v>311</v>
      </c>
      <c r="B65" s="537" t="s">
        <v>568</v>
      </c>
      <c r="C65" s="538" t="s">
        <v>405</v>
      </c>
      <c r="D65" s="538"/>
      <c r="E65" s="538"/>
      <c r="F65" s="538"/>
      <c r="G65" s="539"/>
      <c r="H65" s="584" t="s">
        <v>1221</v>
      </c>
      <c r="I65" s="531" t="s">
        <v>1222</v>
      </c>
      <c r="J65" s="532">
        <v>109.75888</v>
      </c>
    </row>
    <row r="66" spans="1:10" ht="12.75">
      <c r="A66" s="551" t="s">
        <v>311</v>
      </c>
      <c r="B66" s="551" t="s">
        <v>569</v>
      </c>
      <c r="C66" s="552" t="s">
        <v>570</v>
      </c>
      <c r="D66" s="552"/>
      <c r="E66" s="552"/>
      <c r="F66" s="552"/>
      <c r="G66" s="553"/>
      <c r="H66" s="582" t="s">
        <v>311</v>
      </c>
      <c r="I66" s="530" t="s">
        <v>1222</v>
      </c>
      <c r="J66" s="532"/>
    </row>
    <row r="67" spans="1:10" ht="12.75">
      <c r="A67" s="537" t="s">
        <v>1188</v>
      </c>
      <c r="B67" s="537" t="s">
        <v>1223</v>
      </c>
      <c r="C67" s="538" t="s">
        <v>1224</v>
      </c>
      <c r="D67" s="538"/>
      <c r="E67" s="538"/>
      <c r="F67" s="538"/>
      <c r="G67" s="539"/>
      <c r="H67" s="584" t="s">
        <v>1215</v>
      </c>
      <c r="I67" s="531" t="s">
        <v>1225</v>
      </c>
      <c r="J67" s="532">
        <v>73.6965</v>
      </c>
    </row>
    <row r="68" spans="1:10" ht="12.75">
      <c r="A68" s="537" t="s">
        <v>311</v>
      </c>
      <c r="B68" s="537" t="s">
        <v>464</v>
      </c>
      <c r="C68" s="538" t="s">
        <v>465</v>
      </c>
      <c r="D68" s="538"/>
      <c r="E68" s="538"/>
      <c r="F68" s="538"/>
      <c r="G68" s="539"/>
      <c r="H68" s="584" t="s">
        <v>1226</v>
      </c>
      <c r="I68" s="531" t="s">
        <v>1227</v>
      </c>
      <c r="J68" s="532">
        <v>0</v>
      </c>
    </row>
    <row r="69" spans="1:10" ht="12.75">
      <c r="A69" s="551" t="s">
        <v>311</v>
      </c>
      <c r="B69" s="551" t="s">
        <v>466</v>
      </c>
      <c r="C69" s="552" t="s">
        <v>467</v>
      </c>
      <c r="D69" s="552"/>
      <c r="E69" s="552"/>
      <c r="F69" s="552"/>
      <c r="G69" s="553"/>
      <c r="H69" s="582" t="s">
        <v>311</v>
      </c>
      <c r="I69" s="530" t="s">
        <v>1227</v>
      </c>
      <c r="J69" s="532"/>
    </row>
    <row r="70" spans="1:10" ht="12.75">
      <c r="A70" s="537" t="s">
        <v>311</v>
      </c>
      <c r="B70" s="537" t="s">
        <v>488</v>
      </c>
      <c r="C70" s="538" t="s">
        <v>489</v>
      </c>
      <c r="D70" s="538"/>
      <c r="E70" s="538"/>
      <c r="F70" s="538"/>
      <c r="G70" s="539"/>
      <c r="H70" s="584" t="s">
        <v>1228</v>
      </c>
      <c r="I70" s="531" t="s">
        <v>1229</v>
      </c>
      <c r="J70" s="532">
        <v>83.79166666666666</v>
      </c>
    </row>
    <row r="71" spans="1:10" ht="12.75">
      <c r="A71" s="551" t="s">
        <v>311</v>
      </c>
      <c r="B71" s="551" t="s">
        <v>490</v>
      </c>
      <c r="C71" s="552" t="s">
        <v>491</v>
      </c>
      <c r="D71" s="552"/>
      <c r="E71" s="552"/>
      <c r="F71" s="552"/>
      <c r="G71" s="553"/>
      <c r="H71" s="582" t="s">
        <v>311</v>
      </c>
      <c r="I71" s="530" t="s">
        <v>1230</v>
      </c>
      <c r="J71" s="532"/>
    </row>
    <row r="72" spans="1:10" ht="12.75">
      <c r="A72" s="551" t="s">
        <v>311</v>
      </c>
      <c r="B72" s="551" t="s">
        <v>502</v>
      </c>
      <c r="C72" s="552" t="s">
        <v>503</v>
      </c>
      <c r="D72" s="552"/>
      <c r="E72" s="552"/>
      <c r="F72" s="552"/>
      <c r="G72" s="553"/>
      <c r="H72" s="582" t="s">
        <v>311</v>
      </c>
      <c r="I72" s="530" t="s">
        <v>1231</v>
      </c>
      <c r="J72" s="532"/>
    </row>
    <row r="73" spans="1:10" ht="12.75">
      <c r="A73" s="551" t="s">
        <v>311</v>
      </c>
      <c r="B73" s="551" t="s">
        <v>506</v>
      </c>
      <c r="C73" s="552" t="s">
        <v>507</v>
      </c>
      <c r="D73" s="552"/>
      <c r="E73" s="552"/>
      <c r="F73" s="552"/>
      <c r="G73" s="553"/>
      <c r="H73" s="582" t="s">
        <v>311</v>
      </c>
      <c r="I73" s="530" t="s">
        <v>1232</v>
      </c>
      <c r="J73" s="532"/>
    </row>
    <row r="74" spans="1:10" ht="12.75">
      <c r="A74" s="537" t="s">
        <v>311</v>
      </c>
      <c r="B74" s="537" t="s">
        <v>508</v>
      </c>
      <c r="C74" s="538" t="s">
        <v>509</v>
      </c>
      <c r="D74" s="538"/>
      <c r="E74" s="538"/>
      <c r="F74" s="538"/>
      <c r="G74" s="539"/>
      <c r="H74" s="584" t="s">
        <v>1233</v>
      </c>
      <c r="I74" s="531" t="s">
        <v>1234</v>
      </c>
      <c r="J74" s="532">
        <v>64.26808000000001</v>
      </c>
    </row>
    <row r="75" spans="1:10" ht="12.75">
      <c r="A75" s="551" t="s">
        <v>311</v>
      </c>
      <c r="B75" s="551" t="s">
        <v>510</v>
      </c>
      <c r="C75" s="552" t="s">
        <v>509</v>
      </c>
      <c r="D75" s="552"/>
      <c r="E75" s="552"/>
      <c r="F75" s="552"/>
      <c r="G75" s="553"/>
      <c r="H75" s="582" t="s">
        <v>311</v>
      </c>
      <c r="I75" s="530" t="s">
        <v>1234</v>
      </c>
      <c r="J75" s="532"/>
    </row>
    <row r="76" spans="1:10" ht="12.75">
      <c r="A76" s="537" t="s">
        <v>311</v>
      </c>
      <c r="B76" s="537" t="s">
        <v>511</v>
      </c>
      <c r="C76" s="538" t="s">
        <v>512</v>
      </c>
      <c r="D76" s="538"/>
      <c r="E76" s="538"/>
      <c r="F76" s="538"/>
      <c r="G76" s="539"/>
      <c r="H76" s="584" t="s">
        <v>1235</v>
      </c>
      <c r="I76" s="531" t="s">
        <v>1236</v>
      </c>
      <c r="J76" s="532">
        <v>73.14041406249999</v>
      </c>
    </row>
    <row r="77" spans="1:10" ht="12.75">
      <c r="A77" s="551" t="s">
        <v>311</v>
      </c>
      <c r="B77" s="551" t="s">
        <v>517</v>
      </c>
      <c r="C77" s="552" t="s">
        <v>518</v>
      </c>
      <c r="D77" s="552"/>
      <c r="E77" s="552"/>
      <c r="F77" s="552"/>
      <c r="G77" s="553"/>
      <c r="H77" s="582" t="s">
        <v>311</v>
      </c>
      <c r="I77" s="530" t="s">
        <v>1237</v>
      </c>
      <c r="J77" s="532"/>
    </row>
    <row r="78" spans="1:10" ht="12.75">
      <c r="A78" s="551" t="s">
        <v>311</v>
      </c>
      <c r="B78" s="551" t="s">
        <v>523</v>
      </c>
      <c r="C78" s="552" t="s">
        <v>512</v>
      </c>
      <c r="D78" s="552"/>
      <c r="E78" s="552"/>
      <c r="F78" s="552"/>
      <c r="G78" s="553"/>
      <c r="H78" s="582" t="s">
        <v>311</v>
      </c>
      <c r="I78" s="530" t="s">
        <v>1238</v>
      </c>
      <c r="J78" s="532"/>
    </row>
    <row r="79" spans="1:10" ht="12.75">
      <c r="A79" s="537" t="s">
        <v>1239</v>
      </c>
      <c r="B79" s="537" t="s">
        <v>1240</v>
      </c>
      <c r="C79" s="538" t="s">
        <v>1241</v>
      </c>
      <c r="D79" s="538"/>
      <c r="E79" s="538"/>
      <c r="F79" s="538"/>
      <c r="G79" s="539"/>
      <c r="H79" s="584" t="s">
        <v>1242</v>
      </c>
      <c r="I79" s="531" t="s">
        <v>1243</v>
      </c>
      <c r="J79" s="532">
        <v>92.16130343137256</v>
      </c>
    </row>
    <row r="80" spans="1:10" ht="12.75">
      <c r="A80" s="537" t="s">
        <v>311</v>
      </c>
      <c r="B80" s="537" t="s">
        <v>474</v>
      </c>
      <c r="C80" s="538" t="s">
        <v>475</v>
      </c>
      <c r="D80" s="538"/>
      <c r="E80" s="538"/>
      <c r="F80" s="538"/>
      <c r="G80" s="539"/>
      <c r="H80" s="584" t="s">
        <v>1244</v>
      </c>
      <c r="I80" s="531" t="s">
        <v>1245</v>
      </c>
      <c r="J80" s="532">
        <v>97.42707710843374</v>
      </c>
    </row>
    <row r="81" spans="1:10" ht="12.75">
      <c r="A81" s="551" t="s">
        <v>311</v>
      </c>
      <c r="B81" s="551" t="s">
        <v>476</v>
      </c>
      <c r="C81" s="552" t="s">
        <v>477</v>
      </c>
      <c r="D81" s="552"/>
      <c r="E81" s="552"/>
      <c r="F81" s="552"/>
      <c r="G81" s="553"/>
      <c r="H81" s="582" t="s">
        <v>311</v>
      </c>
      <c r="I81" s="530" t="s">
        <v>1246</v>
      </c>
      <c r="J81" s="532"/>
    </row>
    <row r="82" spans="1:10" ht="12.75">
      <c r="A82" s="551" t="s">
        <v>311</v>
      </c>
      <c r="B82" s="551" t="s">
        <v>480</v>
      </c>
      <c r="C82" s="552" t="s">
        <v>481</v>
      </c>
      <c r="D82" s="552"/>
      <c r="E82" s="552"/>
      <c r="F82" s="552"/>
      <c r="G82" s="553"/>
      <c r="H82" s="582" t="s">
        <v>311</v>
      </c>
      <c r="I82" s="530" t="s">
        <v>1247</v>
      </c>
      <c r="J82" s="532"/>
    </row>
    <row r="83" spans="1:10" ht="12.75">
      <c r="A83" s="551" t="s">
        <v>311</v>
      </c>
      <c r="B83" s="551" t="s">
        <v>482</v>
      </c>
      <c r="C83" s="552" t="s">
        <v>483</v>
      </c>
      <c r="D83" s="552"/>
      <c r="E83" s="552"/>
      <c r="F83" s="552"/>
      <c r="G83" s="553"/>
      <c r="H83" s="582" t="s">
        <v>311</v>
      </c>
      <c r="I83" s="530" t="s">
        <v>1248</v>
      </c>
      <c r="J83" s="532"/>
    </row>
    <row r="84" spans="1:10" ht="12.75">
      <c r="A84" s="551" t="s">
        <v>311</v>
      </c>
      <c r="B84" s="551" t="s">
        <v>484</v>
      </c>
      <c r="C84" s="552" t="s">
        <v>485</v>
      </c>
      <c r="D84" s="552"/>
      <c r="E84" s="552"/>
      <c r="F84" s="552"/>
      <c r="G84" s="553"/>
      <c r="H84" s="582" t="s">
        <v>311</v>
      </c>
      <c r="I84" s="530" t="s">
        <v>1249</v>
      </c>
      <c r="J84" s="532"/>
    </row>
    <row r="85" spans="1:10" ht="12.75">
      <c r="A85" s="537" t="s">
        <v>311</v>
      </c>
      <c r="B85" s="537" t="s">
        <v>488</v>
      </c>
      <c r="C85" s="538" t="s">
        <v>489</v>
      </c>
      <c r="D85" s="538"/>
      <c r="E85" s="538"/>
      <c r="F85" s="538"/>
      <c r="G85" s="539"/>
      <c r="H85" s="584" t="s">
        <v>1250</v>
      </c>
      <c r="I85" s="531" t="s">
        <v>1251</v>
      </c>
      <c r="J85" s="532">
        <v>88.35056289308176</v>
      </c>
    </row>
    <row r="86" spans="1:10" ht="12.75">
      <c r="A86" s="551" t="s">
        <v>311</v>
      </c>
      <c r="B86" s="551" t="s">
        <v>490</v>
      </c>
      <c r="C86" s="552" t="s">
        <v>491</v>
      </c>
      <c r="D86" s="552"/>
      <c r="E86" s="552"/>
      <c r="F86" s="552"/>
      <c r="G86" s="553"/>
      <c r="H86" s="582" t="s">
        <v>311</v>
      </c>
      <c r="I86" s="530" t="s">
        <v>1252</v>
      </c>
      <c r="J86" s="532"/>
    </row>
    <row r="87" spans="1:10" ht="12.75">
      <c r="A87" s="551" t="s">
        <v>311</v>
      </c>
      <c r="B87" s="551" t="s">
        <v>492</v>
      </c>
      <c r="C87" s="552" t="s">
        <v>493</v>
      </c>
      <c r="D87" s="552"/>
      <c r="E87" s="552"/>
      <c r="F87" s="552"/>
      <c r="G87" s="553"/>
      <c r="H87" s="582" t="s">
        <v>311</v>
      </c>
      <c r="I87" s="530" t="s">
        <v>1253</v>
      </c>
      <c r="J87" s="532"/>
    </row>
    <row r="88" spans="1:10" ht="12.75">
      <c r="A88" s="551" t="s">
        <v>311</v>
      </c>
      <c r="B88" s="551" t="s">
        <v>496</v>
      </c>
      <c r="C88" s="552" t="s">
        <v>497</v>
      </c>
      <c r="D88" s="552"/>
      <c r="E88" s="552"/>
      <c r="F88" s="552"/>
      <c r="G88" s="553"/>
      <c r="H88" s="582" t="s">
        <v>311</v>
      </c>
      <c r="I88" s="530" t="s">
        <v>1254</v>
      </c>
      <c r="J88" s="532"/>
    </row>
    <row r="89" spans="1:10" ht="12.75">
      <c r="A89" s="551" t="s">
        <v>311</v>
      </c>
      <c r="B89" s="551" t="s">
        <v>498</v>
      </c>
      <c r="C89" s="552" t="s">
        <v>499</v>
      </c>
      <c r="D89" s="552"/>
      <c r="E89" s="552"/>
      <c r="F89" s="552"/>
      <c r="G89" s="553"/>
      <c r="H89" s="582" t="s">
        <v>311</v>
      </c>
      <c r="I89" s="530" t="s">
        <v>1255</v>
      </c>
      <c r="J89" s="532"/>
    </row>
    <row r="90" spans="1:10" ht="12.75">
      <c r="A90" s="551" t="s">
        <v>311</v>
      </c>
      <c r="B90" s="551" t="s">
        <v>502</v>
      </c>
      <c r="C90" s="552" t="s">
        <v>503</v>
      </c>
      <c r="D90" s="552"/>
      <c r="E90" s="552"/>
      <c r="F90" s="552"/>
      <c r="G90" s="553"/>
      <c r="H90" s="582" t="s">
        <v>311</v>
      </c>
      <c r="I90" s="530" t="s">
        <v>1256</v>
      </c>
      <c r="J90" s="532"/>
    </row>
    <row r="91" spans="1:10" ht="12.75">
      <c r="A91" s="551" t="s">
        <v>311</v>
      </c>
      <c r="B91" s="551" t="s">
        <v>504</v>
      </c>
      <c r="C91" s="552" t="s">
        <v>505</v>
      </c>
      <c r="D91" s="552"/>
      <c r="E91" s="552"/>
      <c r="F91" s="552"/>
      <c r="G91" s="553"/>
      <c r="H91" s="582" t="s">
        <v>311</v>
      </c>
      <c r="I91" s="530" t="s">
        <v>1257</v>
      </c>
      <c r="J91" s="532"/>
    </row>
    <row r="92" spans="1:10" ht="12.75">
      <c r="A92" s="551" t="s">
        <v>311</v>
      </c>
      <c r="B92" s="551" t="s">
        <v>506</v>
      </c>
      <c r="C92" s="552" t="s">
        <v>507</v>
      </c>
      <c r="D92" s="552"/>
      <c r="E92" s="552"/>
      <c r="F92" s="552"/>
      <c r="G92" s="553"/>
      <c r="H92" s="582" t="s">
        <v>311</v>
      </c>
      <c r="I92" s="530" t="s">
        <v>1258</v>
      </c>
      <c r="J92" s="532"/>
    </row>
    <row r="93" spans="1:10" ht="12.75">
      <c r="A93" s="537" t="s">
        <v>311</v>
      </c>
      <c r="B93" s="537" t="s">
        <v>511</v>
      </c>
      <c r="C93" s="538" t="s">
        <v>512</v>
      </c>
      <c r="D93" s="538"/>
      <c r="E93" s="538"/>
      <c r="F93" s="538"/>
      <c r="G93" s="539"/>
      <c r="H93" s="584" t="s">
        <v>1259</v>
      </c>
      <c r="I93" s="531" t="s">
        <v>1260</v>
      </c>
      <c r="J93" s="532">
        <v>99.70228328611897</v>
      </c>
    </row>
    <row r="94" spans="1:10" ht="12.75">
      <c r="A94" s="551" t="s">
        <v>311</v>
      </c>
      <c r="B94" s="551" t="s">
        <v>515</v>
      </c>
      <c r="C94" s="552" t="s">
        <v>516</v>
      </c>
      <c r="D94" s="552"/>
      <c r="E94" s="552"/>
      <c r="F94" s="552"/>
      <c r="G94" s="553"/>
      <c r="H94" s="582" t="s">
        <v>311</v>
      </c>
      <c r="I94" s="530" t="s">
        <v>1261</v>
      </c>
      <c r="J94" s="532"/>
    </row>
    <row r="95" spans="1:10" ht="12.75">
      <c r="A95" s="551" t="s">
        <v>311</v>
      </c>
      <c r="B95" s="551" t="s">
        <v>519</v>
      </c>
      <c r="C95" s="552" t="s">
        <v>120</v>
      </c>
      <c r="D95" s="552"/>
      <c r="E95" s="552"/>
      <c r="F95" s="552"/>
      <c r="G95" s="553"/>
      <c r="H95" s="582" t="s">
        <v>311</v>
      </c>
      <c r="I95" s="530" t="s">
        <v>1262</v>
      </c>
      <c r="J95" s="532"/>
    </row>
    <row r="96" spans="1:10" ht="12.75">
      <c r="A96" s="551" t="s">
        <v>311</v>
      </c>
      <c r="B96" s="551" t="s">
        <v>523</v>
      </c>
      <c r="C96" s="552" t="s">
        <v>512</v>
      </c>
      <c r="D96" s="552"/>
      <c r="E96" s="552"/>
      <c r="F96" s="552"/>
      <c r="G96" s="553"/>
      <c r="H96" s="582" t="s">
        <v>311</v>
      </c>
      <c r="I96" s="530" t="s">
        <v>1263</v>
      </c>
      <c r="J96" s="532"/>
    </row>
    <row r="97" spans="1:10" ht="12.75">
      <c r="A97" s="537" t="s">
        <v>1239</v>
      </c>
      <c r="B97" s="537" t="s">
        <v>1264</v>
      </c>
      <c r="C97" s="538" t="s">
        <v>1265</v>
      </c>
      <c r="D97" s="538"/>
      <c r="E97" s="538"/>
      <c r="F97" s="538"/>
      <c r="G97" s="539"/>
      <c r="H97" s="584" t="s">
        <v>1266</v>
      </c>
      <c r="I97" s="531" t="s">
        <v>1267</v>
      </c>
      <c r="J97" s="532">
        <v>85.43169677419355</v>
      </c>
    </row>
    <row r="98" spans="1:10" ht="12.75">
      <c r="A98" s="537" t="s">
        <v>311</v>
      </c>
      <c r="B98" s="537" t="s">
        <v>474</v>
      </c>
      <c r="C98" s="538" t="s">
        <v>475</v>
      </c>
      <c r="D98" s="538"/>
      <c r="E98" s="538"/>
      <c r="F98" s="538"/>
      <c r="G98" s="539"/>
      <c r="H98" s="584" t="s">
        <v>1268</v>
      </c>
      <c r="I98" s="531" t="s">
        <v>1269</v>
      </c>
      <c r="J98" s="532">
        <v>89.69348333333332</v>
      </c>
    </row>
    <row r="99" spans="1:10" ht="12.75">
      <c r="A99" s="551" t="s">
        <v>311</v>
      </c>
      <c r="B99" s="551" t="s">
        <v>480</v>
      </c>
      <c r="C99" s="552" t="s">
        <v>481</v>
      </c>
      <c r="D99" s="552"/>
      <c r="E99" s="552"/>
      <c r="F99" s="552"/>
      <c r="G99" s="553"/>
      <c r="H99" s="582" t="s">
        <v>311</v>
      </c>
      <c r="I99" s="530" t="s">
        <v>1269</v>
      </c>
      <c r="J99" s="532"/>
    </row>
    <row r="100" spans="1:10" ht="12.75">
      <c r="A100" s="537" t="s">
        <v>311</v>
      </c>
      <c r="B100" s="537" t="s">
        <v>488</v>
      </c>
      <c r="C100" s="538" t="s">
        <v>489</v>
      </c>
      <c r="D100" s="538"/>
      <c r="E100" s="538"/>
      <c r="F100" s="538"/>
      <c r="G100" s="539"/>
      <c r="H100" s="584" t="s">
        <v>1270</v>
      </c>
      <c r="I100" s="531" t="s">
        <v>1271</v>
      </c>
      <c r="J100" s="532">
        <v>70.81985714285715</v>
      </c>
    </row>
    <row r="101" spans="1:10" ht="12.75">
      <c r="A101" s="551" t="s">
        <v>311</v>
      </c>
      <c r="B101" s="551" t="s">
        <v>492</v>
      </c>
      <c r="C101" s="552" t="s">
        <v>493</v>
      </c>
      <c r="D101" s="552"/>
      <c r="E101" s="552"/>
      <c r="F101" s="552"/>
      <c r="G101" s="553"/>
      <c r="H101" s="582" t="s">
        <v>311</v>
      </c>
      <c r="I101" s="530" t="s">
        <v>1272</v>
      </c>
      <c r="J101" s="532"/>
    </row>
    <row r="102" spans="1:10" ht="12.75">
      <c r="A102" s="551" t="s">
        <v>311</v>
      </c>
      <c r="B102" s="551" t="s">
        <v>496</v>
      </c>
      <c r="C102" s="552" t="s">
        <v>497</v>
      </c>
      <c r="D102" s="552"/>
      <c r="E102" s="552"/>
      <c r="F102" s="552"/>
      <c r="G102" s="553"/>
      <c r="H102" s="582" t="s">
        <v>311</v>
      </c>
      <c r="I102" s="530" t="s">
        <v>1273</v>
      </c>
      <c r="J102" s="532"/>
    </row>
    <row r="103" spans="1:10" ht="12.75">
      <c r="A103" s="537" t="s">
        <v>1274</v>
      </c>
      <c r="B103" s="537" t="s">
        <v>1275</v>
      </c>
      <c r="C103" s="538" t="s">
        <v>1276</v>
      </c>
      <c r="D103" s="538"/>
      <c r="E103" s="538"/>
      <c r="F103" s="538"/>
      <c r="G103" s="539"/>
      <c r="H103" s="584" t="s">
        <v>1277</v>
      </c>
      <c r="I103" s="531" t="s">
        <v>1278</v>
      </c>
      <c r="J103" s="532">
        <v>100.66353281457307</v>
      </c>
    </row>
    <row r="104" spans="1:10" ht="12.75">
      <c r="A104" s="537" t="s">
        <v>311</v>
      </c>
      <c r="B104" s="537" t="s">
        <v>591</v>
      </c>
      <c r="C104" s="538" t="s">
        <v>592</v>
      </c>
      <c r="D104" s="538"/>
      <c r="E104" s="538"/>
      <c r="F104" s="538"/>
      <c r="G104" s="539"/>
      <c r="H104" s="584" t="s">
        <v>1279</v>
      </c>
      <c r="I104" s="531" t="s">
        <v>1280</v>
      </c>
      <c r="J104" s="532">
        <v>96.68295454545455</v>
      </c>
    </row>
    <row r="105" spans="1:10" ht="12.75">
      <c r="A105" s="551" t="s">
        <v>311</v>
      </c>
      <c r="B105" s="551" t="s">
        <v>593</v>
      </c>
      <c r="C105" s="552" t="s">
        <v>594</v>
      </c>
      <c r="D105" s="552"/>
      <c r="E105" s="552"/>
      <c r="F105" s="552"/>
      <c r="G105" s="553"/>
      <c r="H105" s="582" t="s">
        <v>311</v>
      </c>
      <c r="I105" s="530" t="s">
        <v>1280</v>
      </c>
      <c r="J105" s="532"/>
    </row>
    <row r="106" spans="1:10" ht="12.75">
      <c r="A106" s="537" t="s">
        <v>311</v>
      </c>
      <c r="B106" s="537" t="s">
        <v>605</v>
      </c>
      <c r="C106" s="538" t="s">
        <v>606</v>
      </c>
      <c r="D106" s="538"/>
      <c r="E106" s="538"/>
      <c r="F106" s="538"/>
      <c r="G106" s="539"/>
      <c r="H106" s="584" t="s">
        <v>1281</v>
      </c>
      <c r="I106" s="531" t="s">
        <v>1282</v>
      </c>
      <c r="J106" s="532">
        <v>104.87582608695651</v>
      </c>
    </row>
    <row r="107" spans="1:10" ht="12.75">
      <c r="A107" s="551" t="s">
        <v>311</v>
      </c>
      <c r="B107" s="551" t="s">
        <v>607</v>
      </c>
      <c r="C107" s="552" t="s">
        <v>434</v>
      </c>
      <c r="D107" s="552"/>
      <c r="E107" s="552"/>
      <c r="F107" s="552"/>
      <c r="G107" s="553"/>
      <c r="H107" s="582" t="s">
        <v>311</v>
      </c>
      <c r="I107" s="530" t="s">
        <v>1283</v>
      </c>
      <c r="J107" s="532"/>
    </row>
    <row r="108" spans="1:10" ht="12.75">
      <c r="A108" s="551" t="s">
        <v>311</v>
      </c>
      <c r="B108" s="551" t="s">
        <v>608</v>
      </c>
      <c r="C108" s="552" t="s">
        <v>435</v>
      </c>
      <c r="D108" s="552"/>
      <c r="E108" s="552"/>
      <c r="F108" s="552"/>
      <c r="G108" s="553"/>
      <c r="H108" s="582" t="s">
        <v>311</v>
      </c>
      <c r="I108" s="530" t="s">
        <v>1284</v>
      </c>
      <c r="J108" s="532"/>
    </row>
    <row r="109" spans="1:10" ht="12.75">
      <c r="A109" s="537" t="s">
        <v>311</v>
      </c>
      <c r="B109" s="537" t="s">
        <v>613</v>
      </c>
      <c r="C109" s="538" t="s">
        <v>614</v>
      </c>
      <c r="D109" s="538"/>
      <c r="E109" s="538"/>
      <c r="F109" s="538"/>
      <c r="G109" s="539"/>
      <c r="H109" s="584" t="s">
        <v>1285</v>
      </c>
      <c r="I109" s="531" t="s">
        <v>1286</v>
      </c>
      <c r="J109" s="532">
        <v>99.95678859366514</v>
      </c>
    </row>
    <row r="110" spans="1:10" ht="12.75">
      <c r="A110" s="551" t="s">
        <v>311</v>
      </c>
      <c r="B110" s="551" t="s">
        <v>615</v>
      </c>
      <c r="C110" s="552" t="s">
        <v>441</v>
      </c>
      <c r="D110" s="552"/>
      <c r="E110" s="552"/>
      <c r="F110" s="552"/>
      <c r="G110" s="553"/>
      <c r="H110" s="582" t="s">
        <v>311</v>
      </c>
      <c r="I110" s="530" t="s">
        <v>1286</v>
      </c>
      <c r="J110" s="532"/>
    </row>
    <row r="111" spans="1:10" ht="12.75">
      <c r="A111" s="537" t="s">
        <v>311</v>
      </c>
      <c r="B111" s="537" t="s">
        <v>623</v>
      </c>
      <c r="C111" s="538" t="s">
        <v>624</v>
      </c>
      <c r="D111" s="538"/>
      <c r="E111" s="538"/>
      <c r="F111" s="538"/>
      <c r="G111" s="539"/>
      <c r="H111" s="584" t="s">
        <v>1287</v>
      </c>
      <c r="I111" s="531" t="s">
        <v>1288</v>
      </c>
      <c r="J111" s="532">
        <v>147.225</v>
      </c>
    </row>
    <row r="112" spans="1:10" ht="12.75">
      <c r="A112" s="551" t="s">
        <v>311</v>
      </c>
      <c r="B112" s="551" t="s">
        <v>625</v>
      </c>
      <c r="C112" s="552" t="s">
        <v>626</v>
      </c>
      <c r="D112" s="552"/>
      <c r="E112" s="552"/>
      <c r="F112" s="552"/>
      <c r="G112" s="553"/>
      <c r="H112" s="582" t="s">
        <v>311</v>
      </c>
      <c r="I112" s="530" t="s">
        <v>1288</v>
      </c>
      <c r="J112" s="532"/>
    </row>
    <row r="113" spans="1:10" ht="12.75">
      <c r="A113" s="537" t="s">
        <v>1274</v>
      </c>
      <c r="B113" s="537" t="s">
        <v>1289</v>
      </c>
      <c r="C113" s="538" t="s">
        <v>1290</v>
      </c>
      <c r="D113" s="538"/>
      <c r="E113" s="538"/>
      <c r="F113" s="538"/>
      <c r="G113" s="539"/>
      <c r="H113" s="584" t="s">
        <v>1215</v>
      </c>
      <c r="I113" s="531" t="s">
        <v>1291</v>
      </c>
      <c r="J113" s="532">
        <v>94.91875</v>
      </c>
    </row>
    <row r="114" spans="1:10" ht="12.75">
      <c r="A114" s="537" t="s">
        <v>311</v>
      </c>
      <c r="B114" s="537" t="s">
        <v>633</v>
      </c>
      <c r="C114" s="538" t="s">
        <v>634</v>
      </c>
      <c r="D114" s="538"/>
      <c r="E114" s="538"/>
      <c r="F114" s="538"/>
      <c r="G114" s="539"/>
      <c r="H114" s="584" t="s">
        <v>1215</v>
      </c>
      <c r="I114" s="531" t="s">
        <v>1291</v>
      </c>
      <c r="J114" s="532">
        <v>94.91875</v>
      </c>
    </row>
    <row r="115" spans="1:10" ht="12.75">
      <c r="A115" s="551" t="s">
        <v>311</v>
      </c>
      <c r="B115" s="551" t="s">
        <v>635</v>
      </c>
      <c r="C115" s="552" t="s">
        <v>634</v>
      </c>
      <c r="D115" s="552"/>
      <c r="E115" s="552"/>
      <c r="F115" s="552"/>
      <c r="G115" s="553"/>
      <c r="H115" s="582" t="s">
        <v>311</v>
      </c>
      <c r="I115" s="530" t="s">
        <v>1291</v>
      </c>
      <c r="J115" s="532"/>
    </row>
    <row r="116" spans="1:10" ht="12.75">
      <c r="A116" s="537" t="s">
        <v>1188</v>
      </c>
      <c r="B116" s="537" t="s">
        <v>1292</v>
      </c>
      <c r="C116" s="538" t="s">
        <v>1293</v>
      </c>
      <c r="D116" s="538"/>
      <c r="E116" s="538"/>
      <c r="F116" s="538"/>
      <c r="G116" s="539"/>
      <c r="H116" s="584" t="s">
        <v>1233</v>
      </c>
      <c r="I116" s="531" t="s">
        <v>1294</v>
      </c>
      <c r="J116" s="532">
        <v>89.75999999999999</v>
      </c>
    </row>
    <row r="117" spans="1:10" ht="12.75">
      <c r="A117" s="537" t="s">
        <v>311</v>
      </c>
      <c r="B117" s="537" t="s">
        <v>488</v>
      </c>
      <c r="C117" s="538" t="s">
        <v>489</v>
      </c>
      <c r="D117" s="538"/>
      <c r="E117" s="538"/>
      <c r="F117" s="538"/>
      <c r="G117" s="539"/>
      <c r="H117" s="584" t="s">
        <v>1233</v>
      </c>
      <c r="I117" s="531" t="s">
        <v>1294</v>
      </c>
      <c r="J117" s="532">
        <v>89.75999999999999</v>
      </c>
    </row>
    <row r="118" spans="1:10" ht="12.75">
      <c r="A118" s="551" t="s">
        <v>311</v>
      </c>
      <c r="B118" s="551" t="s">
        <v>506</v>
      </c>
      <c r="C118" s="552" t="s">
        <v>507</v>
      </c>
      <c r="D118" s="552"/>
      <c r="E118" s="552"/>
      <c r="F118" s="552"/>
      <c r="G118" s="553"/>
      <c r="H118" s="582" t="s">
        <v>311</v>
      </c>
      <c r="I118" s="530" t="s">
        <v>1294</v>
      </c>
      <c r="J118" s="532"/>
    </row>
    <row r="119" spans="1:10" ht="12.75">
      <c r="A119" s="537" t="s">
        <v>311</v>
      </c>
      <c r="B119" s="537" t="s">
        <v>1295</v>
      </c>
      <c r="C119" s="538" t="s">
        <v>1296</v>
      </c>
      <c r="D119" s="538"/>
      <c r="E119" s="538"/>
      <c r="F119" s="538"/>
      <c r="G119" s="539"/>
      <c r="H119" s="584" t="s">
        <v>1297</v>
      </c>
      <c r="I119" s="531" t="s">
        <v>1298</v>
      </c>
      <c r="J119" s="532">
        <v>104.64842000000002</v>
      </c>
    </row>
    <row r="120" spans="1:10" ht="12.75">
      <c r="A120" s="537" t="s">
        <v>1299</v>
      </c>
      <c r="B120" s="537" t="s">
        <v>1156</v>
      </c>
      <c r="C120" s="538" t="s">
        <v>1300</v>
      </c>
      <c r="D120" s="538"/>
      <c r="E120" s="538"/>
      <c r="F120" s="538"/>
      <c r="G120" s="539"/>
      <c r="H120" s="584" t="s">
        <v>1297</v>
      </c>
      <c r="I120" s="531" t="s">
        <v>1298</v>
      </c>
      <c r="J120" s="532">
        <v>104.64842000000002</v>
      </c>
    </row>
    <row r="121" spans="1:10" ht="12.75">
      <c r="A121" s="537" t="s">
        <v>311</v>
      </c>
      <c r="B121" s="537" t="s">
        <v>511</v>
      </c>
      <c r="C121" s="538" t="s">
        <v>512</v>
      </c>
      <c r="D121" s="538"/>
      <c r="E121" s="538"/>
      <c r="F121" s="538"/>
      <c r="G121" s="539"/>
      <c r="H121" s="584" t="s">
        <v>1297</v>
      </c>
      <c r="I121" s="531" t="s">
        <v>1298</v>
      </c>
      <c r="J121" s="532">
        <v>104.64842000000002</v>
      </c>
    </row>
    <row r="122" spans="1:10" ht="12.75">
      <c r="A122" s="551" t="s">
        <v>311</v>
      </c>
      <c r="B122" s="551" t="s">
        <v>513</v>
      </c>
      <c r="C122" s="552" t="s">
        <v>514</v>
      </c>
      <c r="D122" s="552"/>
      <c r="E122" s="552"/>
      <c r="F122" s="552"/>
      <c r="G122" s="553"/>
      <c r="H122" s="582" t="s">
        <v>311</v>
      </c>
      <c r="I122" s="530" t="s">
        <v>1298</v>
      </c>
      <c r="J122" s="532"/>
    </row>
    <row r="123" spans="1:10" ht="12.75">
      <c r="A123" s="537" t="s">
        <v>311</v>
      </c>
      <c r="B123" s="537" t="s">
        <v>1301</v>
      </c>
      <c r="C123" s="538" t="s">
        <v>1302</v>
      </c>
      <c r="D123" s="538"/>
      <c r="E123" s="538"/>
      <c r="F123" s="538"/>
      <c r="G123" s="539"/>
      <c r="H123" s="584" t="s">
        <v>1303</v>
      </c>
      <c r="I123" s="531" t="s">
        <v>1303</v>
      </c>
      <c r="J123" s="532">
        <v>100</v>
      </c>
    </row>
    <row r="124" spans="1:10" ht="12.75">
      <c r="A124" s="537" t="s">
        <v>1299</v>
      </c>
      <c r="B124" s="537" t="s">
        <v>1156</v>
      </c>
      <c r="C124" s="538" t="s">
        <v>1304</v>
      </c>
      <c r="D124" s="538"/>
      <c r="E124" s="538"/>
      <c r="F124" s="538"/>
      <c r="G124" s="539"/>
      <c r="H124" s="584" t="s">
        <v>1303</v>
      </c>
      <c r="I124" s="531" t="s">
        <v>1303</v>
      </c>
      <c r="J124" s="532">
        <v>100</v>
      </c>
    </row>
    <row r="125" spans="1:10" ht="12.75">
      <c r="A125" s="537" t="s">
        <v>311</v>
      </c>
      <c r="B125" s="537" t="s">
        <v>568</v>
      </c>
      <c r="C125" s="538" t="s">
        <v>405</v>
      </c>
      <c r="D125" s="538"/>
      <c r="E125" s="538"/>
      <c r="F125" s="538"/>
      <c r="G125" s="539"/>
      <c r="H125" s="584" t="s">
        <v>1303</v>
      </c>
      <c r="I125" s="531" t="s">
        <v>1303</v>
      </c>
      <c r="J125" s="532">
        <v>100</v>
      </c>
    </row>
    <row r="126" spans="1:10" ht="12.75">
      <c r="A126" s="551" t="s">
        <v>311</v>
      </c>
      <c r="B126" s="551" t="s">
        <v>569</v>
      </c>
      <c r="C126" s="552" t="s">
        <v>570</v>
      </c>
      <c r="D126" s="552"/>
      <c r="E126" s="552"/>
      <c r="F126" s="552"/>
      <c r="G126" s="553"/>
      <c r="H126" s="582" t="s">
        <v>311</v>
      </c>
      <c r="I126" s="530" t="s">
        <v>1303</v>
      </c>
      <c r="J126" s="532"/>
    </row>
    <row r="127" spans="1:10" ht="12.75">
      <c r="A127" s="537" t="s">
        <v>311</v>
      </c>
      <c r="B127" s="537" t="s">
        <v>1305</v>
      </c>
      <c r="C127" s="538" t="s">
        <v>1306</v>
      </c>
      <c r="D127" s="538"/>
      <c r="E127" s="538"/>
      <c r="F127" s="538"/>
      <c r="G127" s="539"/>
      <c r="H127" s="584" t="s">
        <v>1307</v>
      </c>
      <c r="I127" s="531" t="s">
        <v>1308</v>
      </c>
      <c r="J127" s="532">
        <v>102.44937487675014</v>
      </c>
    </row>
    <row r="128" spans="1:10" ht="12.75">
      <c r="A128" s="537" t="s">
        <v>1309</v>
      </c>
      <c r="B128" s="537" t="s">
        <v>1189</v>
      </c>
      <c r="C128" s="538" t="s">
        <v>1310</v>
      </c>
      <c r="D128" s="538"/>
      <c r="E128" s="538"/>
      <c r="F128" s="538"/>
      <c r="G128" s="539"/>
      <c r="H128" s="584" t="s">
        <v>1311</v>
      </c>
      <c r="I128" s="531" t="s">
        <v>1312</v>
      </c>
      <c r="J128" s="532">
        <v>103.45844027777777</v>
      </c>
    </row>
    <row r="129" spans="1:10" ht="12.75">
      <c r="A129" s="537" t="s">
        <v>311</v>
      </c>
      <c r="B129" s="537" t="s">
        <v>568</v>
      </c>
      <c r="C129" s="538" t="s">
        <v>405</v>
      </c>
      <c r="D129" s="538"/>
      <c r="E129" s="538"/>
      <c r="F129" s="538"/>
      <c r="G129" s="539"/>
      <c r="H129" s="584" t="s">
        <v>1311</v>
      </c>
      <c r="I129" s="531" t="s">
        <v>1312</v>
      </c>
      <c r="J129" s="532">
        <v>103.45844027777777</v>
      </c>
    </row>
    <row r="130" spans="1:10" ht="12.75">
      <c r="A130" s="551" t="s">
        <v>311</v>
      </c>
      <c r="B130" s="551" t="s">
        <v>569</v>
      </c>
      <c r="C130" s="552" t="s">
        <v>570</v>
      </c>
      <c r="D130" s="552"/>
      <c r="E130" s="552"/>
      <c r="F130" s="552"/>
      <c r="G130" s="553"/>
      <c r="H130" s="582" t="s">
        <v>311</v>
      </c>
      <c r="I130" s="530" t="s">
        <v>1312</v>
      </c>
      <c r="J130" s="532"/>
    </row>
    <row r="131" spans="1:10" ht="12.75">
      <c r="A131" s="537" t="s">
        <v>1313</v>
      </c>
      <c r="B131" s="537" t="s">
        <v>1213</v>
      </c>
      <c r="C131" s="538" t="s">
        <v>1314</v>
      </c>
      <c r="D131" s="538"/>
      <c r="E131" s="538"/>
      <c r="F131" s="538"/>
      <c r="G131" s="539"/>
      <c r="H131" s="584" t="s">
        <v>1315</v>
      </c>
      <c r="I131" s="531" t="s">
        <v>1315</v>
      </c>
      <c r="J131" s="532">
        <v>100</v>
      </c>
    </row>
    <row r="132" spans="1:10" ht="12.75">
      <c r="A132" s="537" t="s">
        <v>311</v>
      </c>
      <c r="B132" s="537" t="s">
        <v>555</v>
      </c>
      <c r="C132" s="538" t="s">
        <v>123</v>
      </c>
      <c r="D132" s="538"/>
      <c r="E132" s="538"/>
      <c r="F132" s="538"/>
      <c r="G132" s="539"/>
      <c r="H132" s="584" t="s">
        <v>1315</v>
      </c>
      <c r="I132" s="531" t="s">
        <v>1315</v>
      </c>
      <c r="J132" s="532">
        <v>100</v>
      </c>
    </row>
    <row r="133" spans="1:10" ht="12.75">
      <c r="A133" s="551" t="s">
        <v>311</v>
      </c>
      <c r="B133" s="551" t="s">
        <v>556</v>
      </c>
      <c r="C133" s="552" t="s">
        <v>124</v>
      </c>
      <c r="D133" s="552"/>
      <c r="E133" s="552"/>
      <c r="F133" s="552"/>
      <c r="G133" s="553"/>
      <c r="H133" s="582" t="s">
        <v>311</v>
      </c>
      <c r="I133" s="530" t="s">
        <v>1315</v>
      </c>
      <c r="J133" s="532"/>
    </row>
    <row r="134" spans="1:10" ht="12.75">
      <c r="A134" s="537" t="s">
        <v>1309</v>
      </c>
      <c r="B134" s="537" t="s">
        <v>1316</v>
      </c>
      <c r="C134" s="538" t="s">
        <v>1317</v>
      </c>
      <c r="D134" s="538"/>
      <c r="E134" s="538"/>
      <c r="F134" s="538"/>
      <c r="G134" s="539"/>
      <c r="H134" s="584" t="s">
        <v>1318</v>
      </c>
      <c r="I134" s="531" t="s">
        <v>1318</v>
      </c>
      <c r="J134" s="532">
        <v>100</v>
      </c>
    </row>
    <row r="135" spans="1:10" ht="12.75">
      <c r="A135" s="537" t="s">
        <v>311</v>
      </c>
      <c r="B135" s="537" t="s">
        <v>568</v>
      </c>
      <c r="C135" s="538" t="s">
        <v>405</v>
      </c>
      <c r="D135" s="538"/>
      <c r="E135" s="538"/>
      <c r="F135" s="538"/>
      <c r="G135" s="539"/>
      <c r="H135" s="584" t="s">
        <v>1318</v>
      </c>
      <c r="I135" s="531" t="s">
        <v>1318</v>
      </c>
      <c r="J135" s="532">
        <v>100</v>
      </c>
    </row>
    <row r="136" spans="1:10" ht="12.75">
      <c r="A136" s="551" t="s">
        <v>311</v>
      </c>
      <c r="B136" s="551" t="s">
        <v>569</v>
      </c>
      <c r="C136" s="552" t="s">
        <v>570</v>
      </c>
      <c r="D136" s="552"/>
      <c r="E136" s="552"/>
      <c r="F136" s="552"/>
      <c r="G136" s="553"/>
      <c r="H136" s="582" t="s">
        <v>311</v>
      </c>
      <c r="I136" s="530" t="s">
        <v>1318</v>
      </c>
      <c r="J136" s="532"/>
    </row>
    <row r="137" spans="1:10" ht="12.75">
      <c r="A137" s="537" t="s">
        <v>1309</v>
      </c>
      <c r="B137" s="537" t="s">
        <v>1319</v>
      </c>
      <c r="C137" s="538" t="s">
        <v>1320</v>
      </c>
      <c r="D137" s="538"/>
      <c r="E137" s="538"/>
      <c r="F137" s="538"/>
      <c r="G137" s="539"/>
      <c r="H137" s="584" t="s">
        <v>1321</v>
      </c>
      <c r="I137" s="531" t="s">
        <v>1322</v>
      </c>
      <c r="J137" s="532">
        <v>99.95278309409888</v>
      </c>
    </row>
    <row r="138" spans="1:10" ht="12.75">
      <c r="A138" s="537" t="s">
        <v>311</v>
      </c>
      <c r="B138" s="537" t="s">
        <v>568</v>
      </c>
      <c r="C138" s="538" t="s">
        <v>405</v>
      </c>
      <c r="D138" s="538"/>
      <c r="E138" s="538"/>
      <c r="F138" s="538"/>
      <c r="G138" s="539"/>
      <c r="H138" s="584" t="s">
        <v>1321</v>
      </c>
      <c r="I138" s="531" t="s">
        <v>1322</v>
      </c>
      <c r="J138" s="532">
        <v>99.95278309409888</v>
      </c>
    </row>
    <row r="139" spans="1:10" ht="12.75">
      <c r="A139" s="551" t="s">
        <v>311</v>
      </c>
      <c r="B139" s="551" t="s">
        <v>569</v>
      </c>
      <c r="C139" s="552" t="s">
        <v>570</v>
      </c>
      <c r="D139" s="552"/>
      <c r="E139" s="552"/>
      <c r="F139" s="552"/>
      <c r="G139" s="553"/>
      <c r="H139" s="582" t="s">
        <v>311</v>
      </c>
      <c r="I139" s="530" t="s">
        <v>1322</v>
      </c>
      <c r="J139" s="532"/>
    </row>
    <row r="140" spans="1:10" ht="12.75">
      <c r="A140" s="537" t="s">
        <v>1323</v>
      </c>
      <c r="B140" s="537" t="s">
        <v>1324</v>
      </c>
      <c r="C140" s="538" t="s">
        <v>1325</v>
      </c>
      <c r="D140" s="538"/>
      <c r="E140" s="538"/>
      <c r="F140" s="538"/>
      <c r="G140" s="539"/>
      <c r="H140" s="584" t="s">
        <v>1318</v>
      </c>
      <c r="I140" s="531" t="s">
        <v>1318</v>
      </c>
      <c r="J140" s="532">
        <v>100</v>
      </c>
    </row>
    <row r="141" spans="1:10" ht="12.75">
      <c r="A141" s="537" t="s">
        <v>311</v>
      </c>
      <c r="B141" s="537" t="s">
        <v>568</v>
      </c>
      <c r="C141" s="538" t="s">
        <v>405</v>
      </c>
      <c r="D141" s="538"/>
      <c r="E141" s="538"/>
      <c r="F141" s="538"/>
      <c r="G141" s="539"/>
      <c r="H141" s="584" t="s">
        <v>1318</v>
      </c>
      <c r="I141" s="531" t="s">
        <v>1318</v>
      </c>
      <c r="J141" s="532">
        <v>100</v>
      </c>
    </row>
    <row r="142" spans="1:10" ht="12.75">
      <c r="A142" s="551" t="s">
        <v>311</v>
      </c>
      <c r="B142" s="551" t="s">
        <v>569</v>
      </c>
      <c r="C142" s="552" t="s">
        <v>570</v>
      </c>
      <c r="D142" s="552"/>
      <c r="E142" s="552"/>
      <c r="F142" s="552"/>
      <c r="G142" s="553"/>
      <c r="H142" s="582" t="s">
        <v>311</v>
      </c>
      <c r="I142" s="530" t="s">
        <v>1318</v>
      </c>
      <c r="J142" s="532"/>
    </row>
    <row r="143" spans="1:10" ht="12.75">
      <c r="A143" s="537" t="s">
        <v>311</v>
      </c>
      <c r="B143" s="537" t="s">
        <v>1326</v>
      </c>
      <c r="C143" s="538" t="s">
        <v>1327</v>
      </c>
      <c r="D143" s="538"/>
      <c r="E143" s="538"/>
      <c r="F143" s="538"/>
      <c r="G143" s="539"/>
      <c r="H143" s="584" t="s">
        <v>1328</v>
      </c>
      <c r="I143" s="531" t="s">
        <v>1329</v>
      </c>
      <c r="J143" s="532">
        <v>93.79395609629188</v>
      </c>
    </row>
    <row r="144" spans="1:10" ht="12.75">
      <c r="A144" s="537" t="s">
        <v>1299</v>
      </c>
      <c r="B144" s="537" t="s">
        <v>1156</v>
      </c>
      <c r="C144" s="538" t="s">
        <v>1330</v>
      </c>
      <c r="D144" s="538"/>
      <c r="E144" s="538"/>
      <c r="F144" s="538"/>
      <c r="G144" s="539"/>
      <c r="H144" s="584" t="s">
        <v>1331</v>
      </c>
      <c r="I144" s="531" t="s">
        <v>1332</v>
      </c>
      <c r="J144" s="532">
        <v>93.67814814814815</v>
      </c>
    </row>
    <row r="145" spans="1:10" ht="12.75">
      <c r="A145" s="537" t="s">
        <v>311</v>
      </c>
      <c r="B145" s="537" t="s">
        <v>568</v>
      </c>
      <c r="C145" s="538" t="s">
        <v>405</v>
      </c>
      <c r="D145" s="538"/>
      <c r="E145" s="538"/>
      <c r="F145" s="538"/>
      <c r="G145" s="539"/>
      <c r="H145" s="584" t="s">
        <v>1331</v>
      </c>
      <c r="I145" s="531" t="s">
        <v>1332</v>
      </c>
      <c r="J145" s="532">
        <v>93.67814814814815</v>
      </c>
    </row>
    <row r="146" spans="1:10" ht="12.75">
      <c r="A146" s="551" t="s">
        <v>311</v>
      </c>
      <c r="B146" s="551" t="s">
        <v>569</v>
      </c>
      <c r="C146" s="552" t="s">
        <v>570</v>
      </c>
      <c r="D146" s="552"/>
      <c r="E146" s="552"/>
      <c r="F146" s="552"/>
      <c r="G146" s="553"/>
      <c r="H146" s="582" t="s">
        <v>311</v>
      </c>
      <c r="I146" s="530" t="s">
        <v>1332</v>
      </c>
      <c r="J146" s="532"/>
    </row>
    <row r="147" spans="1:10" ht="12.75">
      <c r="A147" s="537" t="s">
        <v>1188</v>
      </c>
      <c r="B147" s="537" t="s">
        <v>1213</v>
      </c>
      <c r="C147" s="538" t="s">
        <v>1333</v>
      </c>
      <c r="D147" s="538"/>
      <c r="E147" s="538"/>
      <c r="F147" s="538"/>
      <c r="G147" s="539"/>
      <c r="H147" s="584" t="s">
        <v>1334</v>
      </c>
      <c r="I147" s="531" t="s">
        <v>1335</v>
      </c>
      <c r="J147" s="532">
        <v>98.01334453781513</v>
      </c>
    </row>
    <row r="148" spans="1:10" ht="12.75">
      <c r="A148" s="537" t="s">
        <v>311</v>
      </c>
      <c r="B148" s="537" t="s">
        <v>488</v>
      </c>
      <c r="C148" s="538" t="s">
        <v>489</v>
      </c>
      <c r="D148" s="538"/>
      <c r="E148" s="538"/>
      <c r="F148" s="538"/>
      <c r="G148" s="539"/>
      <c r="H148" s="584" t="s">
        <v>1336</v>
      </c>
      <c r="I148" s="531" t="s">
        <v>1337</v>
      </c>
      <c r="J148" s="532">
        <v>98.48897058823529</v>
      </c>
    </row>
    <row r="149" spans="1:10" ht="12.75">
      <c r="A149" s="551" t="s">
        <v>311</v>
      </c>
      <c r="B149" s="551" t="s">
        <v>502</v>
      </c>
      <c r="C149" s="552" t="s">
        <v>503</v>
      </c>
      <c r="D149" s="552"/>
      <c r="E149" s="552"/>
      <c r="F149" s="552"/>
      <c r="G149" s="553"/>
      <c r="H149" s="582" t="s">
        <v>311</v>
      </c>
      <c r="I149" s="530" t="s">
        <v>1338</v>
      </c>
      <c r="J149" s="532"/>
    </row>
    <row r="150" spans="1:10" ht="12.75">
      <c r="A150" s="551" t="s">
        <v>311</v>
      </c>
      <c r="B150" s="551" t="s">
        <v>506</v>
      </c>
      <c r="C150" s="552" t="s">
        <v>507</v>
      </c>
      <c r="D150" s="552"/>
      <c r="E150" s="552"/>
      <c r="F150" s="552"/>
      <c r="G150" s="553"/>
      <c r="H150" s="582" t="s">
        <v>311</v>
      </c>
      <c r="I150" s="530" t="s">
        <v>1339</v>
      </c>
      <c r="J150" s="532"/>
    </row>
    <row r="151" spans="1:10" ht="12.75">
      <c r="A151" s="537" t="s">
        <v>311</v>
      </c>
      <c r="B151" s="537" t="s">
        <v>508</v>
      </c>
      <c r="C151" s="538" t="s">
        <v>509</v>
      </c>
      <c r="D151" s="538"/>
      <c r="E151" s="538"/>
      <c r="F151" s="538"/>
      <c r="G151" s="539"/>
      <c r="H151" s="584" t="s">
        <v>1340</v>
      </c>
      <c r="I151" s="531" t="s">
        <v>1341</v>
      </c>
      <c r="J151" s="532">
        <v>90.42120000000001</v>
      </c>
    </row>
    <row r="152" spans="1:10" ht="12.75">
      <c r="A152" s="551" t="s">
        <v>311</v>
      </c>
      <c r="B152" s="551" t="s">
        <v>510</v>
      </c>
      <c r="C152" s="552" t="s">
        <v>509</v>
      </c>
      <c r="D152" s="552"/>
      <c r="E152" s="552"/>
      <c r="F152" s="552"/>
      <c r="G152" s="553"/>
      <c r="H152" s="582" t="s">
        <v>311</v>
      </c>
      <c r="I152" s="530" t="s">
        <v>1341</v>
      </c>
      <c r="J152" s="532"/>
    </row>
    <row r="153" spans="1:10" ht="12.75">
      <c r="A153" s="537" t="s">
        <v>311</v>
      </c>
      <c r="B153" s="537" t="s">
        <v>511</v>
      </c>
      <c r="C153" s="538" t="s">
        <v>512</v>
      </c>
      <c r="D153" s="538"/>
      <c r="E153" s="538"/>
      <c r="F153" s="538"/>
      <c r="G153" s="539"/>
      <c r="H153" s="584" t="s">
        <v>1342</v>
      </c>
      <c r="I153" s="531" t="s">
        <v>1343</v>
      </c>
      <c r="J153" s="532">
        <v>98.28571250000002</v>
      </c>
    </row>
    <row r="154" spans="1:10" ht="12.75">
      <c r="A154" s="551" t="s">
        <v>311</v>
      </c>
      <c r="B154" s="551" t="s">
        <v>517</v>
      </c>
      <c r="C154" s="552" t="s">
        <v>518</v>
      </c>
      <c r="D154" s="552"/>
      <c r="E154" s="552"/>
      <c r="F154" s="552"/>
      <c r="G154" s="553"/>
      <c r="H154" s="582" t="s">
        <v>311</v>
      </c>
      <c r="I154" s="530" t="s">
        <v>1344</v>
      </c>
      <c r="J154" s="532"/>
    </row>
    <row r="155" spans="1:10" ht="12.75">
      <c r="A155" s="551" t="s">
        <v>311</v>
      </c>
      <c r="B155" s="551" t="s">
        <v>523</v>
      </c>
      <c r="C155" s="552" t="s">
        <v>512</v>
      </c>
      <c r="D155" s="552"/>
      <c r="E155" s="552"/>
      <c r="F155" s="552"/>
      <c r="G155" s="553"/>
      <c r="H155" s="582" t="s">
        <v>311</v>
      </c>
      <c r="I155" s="530" t="s">
        <v>1345</v>
      </c>
      <c r="J155" s="532"/>
    </row>
    <row r="156" spans="1:10" ht="12.75">
      <c r="A156" s="537" t="s">
        <v>1188</v>
      </c>
      <c r="B156" s="537" t="s">
        <v>1223</v>
      </c>
      <c r="C156" s="538" t="s">
        <v>1346</v>
      </c>
      <c r="D156" s="538"/>
      <c r="E156" s="538"/>
      <c r="F156" s="538"/>
      <c r="G156" s="539"/>
      <c r="H156" s="584" t="s">
        <v>1347</v>
      </c>
      <c r="I156" s="531" t="s">
        <v>1348</v>
      </c>
      <c r="J156" s="532">
        <v>97.12472116334887</v>
      </c>
    </row>
    <row r="157" spans="1:10" ht="12.75">
      <c r="A157" s="537" t="s">
        <v>311</v>
      </c>
      <c r="B157" s="537" t="s">
        <v>488</v>
      </c>
      <c r="C157" s="538" t="s">
        <v>489</v>
      </c>
      <c r="D157" s="538"/>
      <c r="E157" s="538"/>
      <c r="F157" s="538"/>
      <c r="G157" s="539"/>
      <c r="H157" s="584" t="s">
        <v>1349</v>
      </c>
      <c r="I157" s="531" t="s">
        <v>1350</v>
      </c>
      <c r="J157" s="532">
        <v>96.79657697235952</v>
      </c>
    </row>
    <row r="158" spans="1:10" ht="12.75">
      <c r="A158" s="551" t="s">
        <v>311</v>
      </c>
      <c r="B158" s="551" t="s">
        <v>492</v>
      </c>
      <c r="C158" s="552" t="s">
        <v>493</v>
      </c>
      <c r="D158" s="552"/>
      <c r="E158" s="552"/>
      <c r="F158" s="552"/>
      <c r="G158" s="553"/>
      <c r="H158" s="582" t="s">
        <v>311</v>
      </c>
      <c r="I158" s="530" t="s">
        <v>1351</v>
      </c>
      <c r="J158" s="532"/>
    </row>
    <row r="159" spans="1:10" ht="12.75">
      <c r="A159" s="551" t="s">
        <v>311</v>
      </c>
      <c r="B159" s="551" t="s">
        <v>494</v>
      </c>
      <c r="C159" s="552" t="s">
        <v>495</v>
      </c>
      <c r="D159" s="552"/>
      <c r="E159" s="552"/>
      <c r="F159" s="552"/>
      <c r="G159" s="553"/>
      <c r="H159" s="582" t="s">
        <v>311</v>
      </c>
      <c r="I159" s="530" t="s">
        <v>1352</v>
      </c>
      <c r="J159" s="532"/>
    </row>
    <row r="160" spans="1:10" ht="12.75">
      <c r="A160" s="551" t="s">
        <v>311</v>
      </c>
      <c r="B160" s="551" t="s">
        <v>498</v>
      </c>
      <c r="C160" s="552" t="s">
        <v>499</v>
      </c>
      <c r="D160" s="552"/>
      <c r="E160" s="552"/>
      <c r="F160" s="552"/>
      <c r="G160" s="553"/>
      <c r="H160" s="582" t="s">
        <v>311</v>
      </c>
      <c r="I160" s="530" t="s">
        <v>1353</v>
      </c>
      <c r="J160" s="532"/>
    </row>
    <row r="161" spans="1:10" ht="12.75">
      <c r="A161" s="551" t="s">
        <v>311</v>
      </c>
      <c r="B161" s="551" t="s">
        <v>502</v>
      </c>
      <c r="C161" s="552" t="s">
        <v>503</v>
      </c>
      <c r="D161" s="552"/>
      <c r="E161" s="552"/>
      <c r="F161" s="552"/>
      <c r="G161" s="553"/>
      <c r="H161" s="582" t="s">
        <v>311</v>
      </c>
      <c r="I161" s="530" t="s">
        <v>1354</v>
      </c>
      <c r="J161" s="532"/>
    </row>
    <row r="162" spans="1:10" ht="12.75">
      <c r="A162" s="551" t="s">
        <v>311</v>
      </c>
      <c r="B162" s="551" t="s">
        <v>506</v>
      </c>
      <c r="C162" s="552" t="s">
        <v>507</v>
      </c>
      <c r="D162" s="552"/>
      <c r="E162" s="552"/>
      <c r="F162" s="552"/>
      <c r="G162" s="553"/>
      <c r="H162" s="582" t="s">
        <v>311</v>
      </c>
      <c r="I162" s="530" t="s">
        <v>1355</v>
      </c>
      <c r="J162" s="532"/>
    </row>
    <row r="163" spans="1:10" ht="12.75">
      <c r="A163" s="537" t="s">
        <v>311</v>
      </c>
      <c r="B163" s="537" t="s">
        <v>511</v>
      </c>
      <c r="C163" s="538" t="s">
        <v>512</v>
      </c>
      <c r="D163" s="538"/>
      <c r="E163" s="538"/>
      <c r="F163" s="538"/>
      <c r="G163" s="539"/>
      <c r="H163" s="584" t="s">
        <v>1356</v>
      </c>
      <c r="I163" s="531" t="s">
        <v>1357</v>
      </c>
      <c r="J163" s="532">
        <v>98.23129629629629</v>
      </c>
    </row>
    <row r="164" spans="1:10" ht="12.75">
      <c r="A164" s="551" t="s">
        <v>311</v>
      </c>
      <c r="B164" s="551" t="s">
        <v>520</v>
      </c>
      <c r="C164" s="552" t="s">
        <v>521</v>
      </c>
      <c r="D164" s="552"/>
      <c r="E164" s="552"/>
      <c r="F164" s="552"/>
      <c r="G164" s="553"/>
      <c r="H164" s="582" t="s">
        <v>311</v>
      </c>
      <c r="I164" s="530" t="s">
        <v>1358</v>
      </c>
      <c r="J164" s="532"/>
    </row>
    <row r="165" spans="1:10" ht="12.75">
      <c r="A165" s="551" t="s">
        <v>311</v>
      </c>
      <c r="B165" s="551" t="s">
        <v>523</v>
      </c>
      <c r="C165" s="552" t="s">
        <v>512</v>
      </c>
      <c r="D165" s="552"/>
      <c r="E165" s="552"/>
      <c r="F165" s="552"/>
      <c r="G165" s="553"/>
      <c r="H165" s="582" t="s">
        <v>311</v>
      </c>
      <c r="I165" s="530" t="s">
        <v>1359</v>
      </c>
      <c r="J165" s="532"/>
    </row>
    <row r="166" spans="1:10" ht="12.75">
      <c r="A166" s="537" t="s">
        <v>1188</v>
      </c>
      <c r="B166" s="537" t="s">
        <v>1240</v>
      </c>
      <c r="C166" s="538" t="s">
        <v>1360</v>
      </c>
      <c r="D166" s="538"/>
      <c r="E166" s="538"/>
      <c r="F166" s="538"/>
      <c r="G166" s="539"/>
      <c r="H166" s="584" t="s">
        <v>1287</v>
      </c>
      <c r="I166" s="531" t="s">
        <v>1361</v>
      </c>
      <c r="J166" s="532">
        <v>94.6409</v>
      </c>
    </row>
    <row r="167" spans="1:10" ht="12.75">
      <c r="A167" s="537" t="s">
        <v>311</v>
      </c>
      <c r="B167" s="537" t="s">
        <v>511</v>
      </c>
      <c r="C167" s="538" t="s">
        <v>512</v>
      </c>
      <c r="D167" s="538"/>
      <c r="E167" s="538"/>
      <c r="F167" s="538"/>
      <c r="G167" s="539"/>
      <c r="H167" s="584" t="s">
        <v>1287</v>
      </c>
      <c r="I167" s="531" t="s">
        <v>1361</v>
      </c>
      <c r="J167" s="532">
        <v>94.6409</v>
      </c>
    </row>
    <row r="168" spans="1:10" ht="12.75">
      <c r="A168" s="551" t="s">
        <v>311</v>
      </c>
      <c r="B168" s="551" t="s">
        <v>523</v>
      </c>
      <c r="C168" s="552" t="s">
        <v>512</v>
      </c>
      <c r="D168" s="552"/>
      <c r="E168" s="552"/>
      <c r="F168" s="552"/>
      <c r="G168" s="553"/>
      <c r="H168" s="582" t="s">
        <v>311</v>
      </c>
      <c r="I168" s="530" t="s">
        <v>1361</v>
      </c>
      <c r="J168" s="532"/>
    </row>
    <row r="169" spans="1:10" ht="12.75">
      <c r="A169" s="537" t="s">
        <v>1188</v>
      </c>
      <c r="B169" s="537" t="s">
        <v>1362</v>
      </c>
      <c r="C169" s="538" t="s">
        <v>1363</v>
      </c>
      <c r="D169" s="538"/>
      <c r="E169" s="538"/>
      <c r="F169" s="538"/>
      <c r="G169" s="539"/>
      <c r="H169" s="584" t="s">
        <v>1364</v>
      </c>
      <c r="I169" s="531" t="s">
        <v>1365</v>
      </c>
      <c r="J169" s="532">
        <v>90.25585889570552</v>
      </c>
    </row>
    <row r="170" spans="1:10" ht="12.75">
      <c r="A170" s="537" t="s">
        <v>311</v>
      </c>
      <c r="B170" s="537" t="s">
        <v>488</v>
      </c>
      <c r="C170" s="538" t="s">
        <v>489</v>
      </c>
      <c r="D170" s="538"/>
      <c r="E170" s="538"/>
      <c r="F170" s="538"/>
      <c r="G170" s="539"/>
      <c r="H170" s="584" t="s">
        <v>1366</v>
      </c>
      <c r="I170" s="531" t="s">
        <v>1367</v>
      </c>
      <c r="J170" s="532">
        <v>107.13779908675801</v>
      </c>
    </row>
    <row r="171" spans="1:10" ht="12.75">
      <c r="A171" s="551" t="s">
        <v>311</v>
      </c>
      <c r="B171" s="551" t="s">
        <v>498</v>
      </c>
      <c r="C171" s="552" t="s">
        <v>499</v>
      </c>
      <c r="D171" s="552"/>
      <c r="E171" s="552"/>
      <c r="F171" s="552"/>
      <c r="G171" s="553"/>
      <c r="H171" s="582" t="s">
        <v>311</v>
      </c>
      <c r="I171" s="530" t="s">
        <v>1368</v>
      </c>
      <c r="J171" s="532"/>
    </row>
    <row r="172" spans="1:10" ht="12.75">
      <c r="A172" s="551" t="s">
        <v>311</v>
      </c>
      <c r="B172" s="551" t="s">
        <v>502</v>
      </c>
      <c r="C172" s="552" t="s">
        <v>503</v>
      </c>
      <c r="D172" s="552"/>
      <c r="E172" s="552"/>
      <c r="F172" s="552"/>
      <c r="G172" s="553"/>
      <c r="H172" s="582" t="s">
        <v>311</v>
      </c>
      <c r="I172" s="530" t="s">
        <v>1369</v>
      </c>
      <c r="J172" s="532"/>
    </row>
    <row r="173" spans="1:10" ht="12.75">
      <c r="A173" s="551" t="s">
        <v>311</v>
      </c>
      <c r="B173" s="551" t="s">
        <v>506</v>
      </c>
      <c r="C173" s="552" t="s">
        <v>507</v>
      </c>
      <c r="D173" s="552"/>
      <c r="E173" s="552"/>
      <c r="F173" s="552"/>
      <c r="G173" s="553"/>
      <c r="H173" s="582" t="s">
        <v>311</v>
      </c>
      <c r="I173" s="530" t="s">
        <v>1370</v>
      </c>
      <c r="J173" s="532"/>
    </row>
    <row r="174" spans="1:10" ht="12.75">
      <c r="A174" s="537" t="s">
        <v>311</v>
      </c>
      <c r="B174" s="537" t="s">
        <v>508</v>
      </c>
      <c r="C174" s="538" t="s">
        <v>509</v>
      </c>
      <c r="D174" s="538"/>
      <c r="E174" s="538"/>
      <c r="F174" s="538"/>
      <c r="G174" s="539"/>
      <c r="H174" s="584" t="s">
        <v>1371</v>
      </c>
      <c r="I174" s="531" t="s">
        <v>1372</v>
      </c>
      <c r="J174" s="532">
        <v>83.72307692307692</v>
      </c>
    </row>
    <row r="175" spans="1:10" ht="12.75">
      <c r="A175" s="551" t="s">
        <v>311</v>
      </c>
      <c r="B175" s="551" t="s">
        <v>510</v>
      </c>
      <c r="C175" s="552" t="s">
        <v>509</v>
      </c>
      <c r="D175" s="552"/>
      <c r="E175" s="552"/>
      <c r="F175" s="552"/>
      <c r="G175" s="553"/>
      <c r="H175" s="582" t="s">
        <v>311</v>
      </c>
      <c r="I175" s="530" t="s">
        <v>1372</v>
      </c>
      <c r="J175" s="532"/>
    </row>
    <row r="176" spans="1:10" ht="12.75">
      <c r="A176" s="537" t="s">
        <v>311</v>
      </c>
      <c r="B176" s="537" t="s">
        <v>511</v>
      </c>
      <c r="C176" s="538" t="s">
        <v>512</v>
      </c>
      <c r="D176" s="538"/>
      <c r="E176" s="538"/>
      <c r="F176" s="538"/>
      <c r="G176" s="539"/>
      <c r="H176" s="584" t="s">
        <v>1373</v>
      </c>
      <c r="I176" s="531" t="s">
        <v>1374</v>
      </c>
      <c r="J176" s="532">
        <v>51.827999999999996</v>
      </c>
    </row>
    <row r="177" spans="1:10" ht="12.75">
      <c r="A177" s="551" t="s">
        <v>311</v>
      </c>
      <c r="B177" s="551" t="s">
        <v>517</v>
      </c>
      <c r="C177" s="552" t="s">
        <v>518</v>
      </c>
      <c r="D177" s="552"/>
      <c r="E177" s="552"/>
      <c r="F177" s="552"/>
      <c r="G177" s="553"/>
      <c r="H177" s="582" t="s">
        <v>311</v>
      </c>
      <c r="I177" s="530" t="s">
        <v>1375</v>
      </c>
      <c r="J177" s="532"/>
    </row>
    <row r="178" spans="1:10" ht="12.75">
      <c r="A178" s="551" t="s">
        <v>311</v>
      </c>
      <c r="B178" s="551" t="s">
        <v>520</v>
      </c>
      <c r="C178" s="552" t="s">
        <v>521</v>
      </c>
      <c r="D178" s="552"/>
      <c r="E178" s="552"/>
      <c r="F178" s="552"/>
      <c r="G178" s="553"/>
      <c r="H178" s="582" t="s">
        <v>311</v>
      </c>
      <c r="I178" s="530" t="s">
        <v>1376</v>
      </c>
      <c r="J178" s="532"/>
    </row>
    <row r="179" spans="1:10" ht="12.75">
      <c r="A179" s="551" t="s">
        <v>311</v>
      </c>
      <c r="B179" s="551" t="s">
        <v>523</v>
      </c>
      <c r="C179" s="552" t="s">
        <v>512</v>
      </c>
      <c r="D179" s="552"/>
      <c r="E179" s="552"/>
      <c r="F179" s="552"/>
      <c r="G179" s="553"/>
      <c r="H179" s="582" t="s">
        <v>311</v>
      </c>
      <c r="I179" s="530" t="s">
        <v>1377</v>
      </c>
      <c r="J179" s="532"/>
    </row>
    <row r="180" spans="1:10" ht="12.75">
      <c r="A180" s="537" t="s">
        <v>1188</v>
      </c>
      <c r="B180" s="537" t="s">
        <v>1378</v>
      </c>
      <c r="C180" s="538" t="s">
        <v>1379</v>
      </c>
      <c r="D180" s="538"/>
      <c r="E180" s="538"/>
      <c r="F180" s="538"/>
      <c r="G180" s="539"/>
      <c r="H180" s="584" t="s">
        <v>1380</v>
      </c>
      <c r="I180" s="531" t="s">
        <v>1381</v>
      </c>
      <c r="J180" s="532">
        <v>94.16585354881707</v>
      </c>
    </row>
    <row r="181" spans="1:10" ht="12.75">
      <c r="A181" s="537" t="s">
        <v>311</v>
      </c>
      <c r="B181" s="537" t="s">
        <v>488</v>
      </c>
      <c r="C181" s="538" t="s">
        <v>489</v>
      </c>
      <c r="D181" s="538"/>
      <c r="E181" s="538"/>
      <c r="F181" s="538"/>
      <c r="G181" s="539"/>
      <c r="H181" s="584" t="s">
        <v>1382</v>
      </c>
      <c r="I181" s="531" t="s">
        <v>1383</v>
      </c>
      <c r="J181" s="532">
        <v>91.35965474339035</v>
      </c>
    </row>
    <row r="182" spans="1:10" ht="12.75">
      <c r="A182" s="551" t="s">
        <v>311</v>
      </c>
      <c r="B182" s="551" t="s">
        <v>490</v>
      </c>
      <c r="C182" s="552" t="s">
        <v>491</v>
      </c>
      <c r="D182" s="552"/>
      <c r="E182" s="552"/>
      <c r="F182" s="552"/>
      <c r="G182" s="553"/>
      <c r="H182" s="582" t="s">
        <v>311</v>
      </c>
      <c r="I182" s="530" t="s">
        <v>1384</v>
      </c>
      <c r="J182" s="532"/>
    </row>
    <row r="183" spans="1:10" ht="12.75">
      <c r="A183" s="551" t="s">
        <v>311</v>
      </c>
      <c r="B183" s="551" t="s">
        <v>492</v>
      </c>
      <c r="C183" s="552" t="s">
        <v>493</v>
      </c>
      <c r="D183" s="552"/>
      <c r="E183" s="552"/>
      <c r="F183" s="552"/>
      <c r="G183" s="553"/>
      <c r="H183" s="582" t="s">
        <v>311</v>
      </c>
      <c r="I183" s="530" t="s">
        <v>1385</v>
      </c>
      <c r="J183" s="532"/>
    </row>
    <row r="184" spans="1:10" ht="12.75">
      <c r="A184" s="551" t="s">
        <v>311</v>
      </c>
      <c r="B184" s="551" t="s">
        <v>494</v>
      </c>
      <c r="C184" s="552" t="s">
        <v>495</v>
      </c>
      <c r="D184" s="552"/>
      <c r="E184" s="552"/>
      <c r="F184" s="552"/>
      <c r="G184" s="553"/>
      <c r="H184" s="582" t="s">
        <v>311</v>
      </c>
      <c r="I184" s="530" t="s">
        <v>1386</v>
      </c>
      <c r="J184" s="532"/>
    </row>
    <row r="185" spans="1:10" ht="12.75">
      <c r="A185" s="551" t="s">
        <v>311</v>
      </c>
      <c r="B185" s="551" t="s">
        <v>496</v>
      </c>
      <c r="C185" s="552" t="s">
        <v>497</v>
      </c>
      <c r="D185" s="552"/>
      <c r="E185" s="552"/>
      <c r="F185" s="552"/>
      <c r="G185" s="553"/>
      <c r="H185" s="582" t="s">
        <v>311</v>
      </c>
      <c r="I185" s="530" t="s">
        <v>1387</v>
      </c>
      <c r="J185" s="532"/>
    </row>
    <row r="186" spans="1:10" ht="12.75">
      <c r="A186" s="551" t="s">
        <v>311</v>
      </c>
      <c r="B186" s="551" t="s">
        <v>498</v>
      </c>
      <c r="C186" s="552" t="s">
        <v>499</v>
      </c>
      <c r="D186" s="552"/>
      <c r="E186" s="552"/>
      <c r="F186" s="552"/>
      <c r="G186" s="553"/>
      <c r="H186" s="582" t="s">
        <v>311</v>
      </c>
      <c r="I186" s="530" t="s">
        <v>1388</v>
      </c>
      <c r="J186" s="532"/>
    </row>
    <row r="187" spans="1:10" ht="12.75">
      <c r="A187" s="551" t="s">
        <v>311</v>
      </c>
      <c r="B187" s="551" t="s">
        <v>500</v>
      </c>
      <c r="C187" s="552" t="s">
        <v>501</v>
      </c>
      <c r="D187" s="552"/>
      <c r="E187" s="552"/>
      <c r="F187" s="552"/>
      <c r="G187" s="553"/>
      <c r="H187" s="582" t="s">
        <v>311</v>
      </c>
      <c r="I187" s="530" t="s">
        <v>1389</v>
      </c>
      <c r="J187" s="532"/>
    </row>
    <row r="188" spans="1:10" ht="12.75">
      <c r="A188" s="551" t="s">
        <v>311</v>
      </c>
      <c r="B188" s="551" t="s">
        <v>502</v>
      </c>
      <c r="C188" s="552" t="s">
        <v>503</v>
      </c>
      <c r="D188" s="552"/>
      <c r="E188" s="552"/>
      <c r="F188" s="552"/>
      <c r="G188" s="553"/>
      <c r="H188" s="582" t="s">
        <v>311</v>
      </c>
      <c r="I188" s="530" t="s">
        <v>1390</v>
      </c>
      <c r="J188" s="532"/>
    </row>
    <row r="189" spans="1:10" ht="12.75">
      <c r="A189" s="551" t="s">
        <v>311</v>
      </c>
      <c r="B189" s="551" t="s">
        <v>506</v>
      </c>
      <c r="C189" s="552" t="s">
        <v>507</v>
      </c>
      <c r="D189" s="552"/>
      <c r="E189" s="552"/>
      <c r="F189" s="552"/>
      <c r="G189" s="553"/>
      <c r="H189" s="582" t="s">
        <v>311</v>
      </c>
      <c r="I189" s="530" t="s">
        <v>1391</v>
      </c>
      <c r="J189" s="532"/>
    </row>
    <row r="190" spans="1:10" ht="12.75">
      <c r="A190" s="537" t="s">
        <v>311</v>
      </c>
      <c r="B190" s="537" t="s">
        <v>508</v>
      </c>
      <c r="C190" s="538" t="s">
        <v>509</v>
      </c>
      <c r="D190" s="538"/>
      <c r="E190" s="538"/>
      <c r="F190" s="538"/>
      <c r="G190" s="539"/>
      <c r="H190" s="584" t="s">
        <v>1392</v>
      </c>
      <c r="I190" s="531" t="s">
        <v>1393</v>
      </c>
      <c r="J190" s="532">
        <v>71.45588125</v>
      </c>
    </row>
    <row r="191" spans="1:10" ht="12.75">
      <c r="A191" s="551" t="s">
        <v>311</v>
      </c>
      <c r="B191" s="551" t="s">
        <v>510</v>
      </c>
      <c r="C191" s="552" t="s">
        <v>509</v>
      </c>
      <c r="D191" s="552"/>
      <c r="E191" s="552"/>
      <c r="F191" s="552"/>
      <c r="G191" s="553"/>
      <c r="H191" s="582" t="s">
        <v>311</v>
      </c>
      <c r="I191" s="530" t="s">
        <v>1393</v>
      </c>
      <c r="J191" s="532"/>
    </row>
    <row r="192" spans="1:10" ht="12.75">
      <c r="A192" s="537" t="s">
        <v>311</v>
      </c>
      <c r="B192" s="537" t="s">
        <v>511</v>
      </c>
      <c r="C192" s="538" t="s">
        <v>512</v>
      </c>
      <c r="D192" s="538"/>
      <c r="E192" s="538"/>
      <c r="F192" s="538"/>
      <c r="G192" s="539"/>
      <c r="H192" s="584" t="s">
        <v>1394</v>
      </c>
      <c r="I192" s="531" t="s">
        <v>1395</v>
      </c>
      <c r="J192" s="532">
        <v>96.73550793650793</v>
      </c>
    </row>
    <row r="193" spans="1:10" ht="12.75">
      <c r="A193" s="551" t="s">
        <v>311</v>
      </c>
      <c r="B193" s="551" t="s">
        <v>517</v>
      </c>
      <c r="C193" s="552" t="s">
        <v>518</v>
      </c>
      <c r="D193" s="552"/>
      <c r="E193" s="552"/>
      <c r="F193" s="552"/>
      <c r="G193" s="553"/>
      <c r="H193" s="582" t="s">
        <v>311</v>
      </c>
      <c r="I193" s="530" t="s">
        <v>1396</v>
      </c>
      <c r="J193" s="532"/>
    </row>
    <row r="194" spans="1:10" ht="12.75">
      <c r="A194" s="551" t="s">
        <v>311</v>
      </c>
      <c r="B194" s="551" t="s">
        <v>520</v>
      </c>
      <c r="C194" s="552" t="s">
        <v>521</v>
      </c>
      <c r="D194" s="552"/>
      <c r="E194" s="552"/>
      <c r="F194" s="552"/>
      <c r="G194" s="553"/>
      <c r="H194" s="582" t="s">
        <v>311</v>
      </c>
      <c r="I194" s="530" t="s">
        <v>1397</v>
      </c>
      <c r="J194" s="532"/>
    </row>
    <row r="195" spans="1:10" ht="12.75">
      <c r="A195" s="551" t="s">
        <v>311</v>
      </c>
      <c r="B195" s="551" t="s">
        <v>523</v>
      </c>
      <c r="C195" s="552" t="s">
        <v>512</v>
      </c>
      <c r="D195" s="552"/>
      <c r="E195" s="552"/>
      <c r="F195" s="552"/>
      <c r="G195" s="553"/>
      <c r="H195" s="582" t="s">
        <v>311</v>
      </c>
      <c r="I195" s="530" t="s">
        <v>1398</v>
      </c>
      <c r="J195" s="532"/>
    </row>
    <row r="196" spans="1:10" ht="12.75">
      <c r="A196" s="537" t="s">
        <v>311</v>
      </c>
      <c r="B196" s="537" t="s">
        <v>568</v>
      </c>
      <c r="C196" s="538" t="s">
        <v>405</v>
      </c>
      <c r="D196" s="538"/>
      <c r="E196" s="538"/>
      <c r="F196" s="538"/>
      <c r="G196" s="539"/>
      <c r="H196" s="584" t="s">
        <v>1399</v>
      </c>
      <c r="I196" s="531" t="s">
        <v>1399</v>
      </c>
      <c r="J196" s="532">
        <v>100</v>
      </c>
    </row>
    <row r="197" spans="1:10" ht="12.75">
      <c r="A197" s="551" t="s">
        <v>311</v>
      </c>
      <c r="B197" s="551" t="s">
        <v>569</v>
      </c>
      <c r="C197" s="552" t="s">
        <v>570</v>
      </c>
      <c r="D197" s="552"/>
      <c r="E197" s="552"/>
      <c r="F197" s="552"/>
      <c r="G197" s="553"/>
      <c r="H197" s="582" t="s">
        <v>311</v>
      </c>
      <c r="I197" s="530" t="s">
        <v>1399</v>
      </c>
      <c r="J197" s="532"/>
    </row>
    <row r="198" spans="1:10" ht="12.75">
      <c r="A198" s="537" t="s">
        <v>1188</v>
      </c>
      <c r="B198" s="537" t="s">
        <v>1400</v>
      </c>
      <c r="C198" s="538" t="s">
        <v>1401</v>
      </c>
      <c r="D198" s="538"/>
      <c r="E198" s="538"/>
      <c r="F198" s="538"/>
      <c r="G198" s="539"/>
      <c r="H198" s="584" t="s">
        <v>1402</v>
      </c>
      <c r="I198" s="531" t="s">
        <v>1403</v>
      </c>
      <c r="J198" s="532">
        <v>97.89559130434782</v>
      </c>
    </row>
    <row r="199" spans="1:10" ht="12.75">
      <c r="A199" s="537" t="s">
        <v>311</v>
      </c>
      <c r="B199" s="537" t="s">
        <v>488</v>
      </c>
      <c r="C199" s="538" t="s">
        <v>489</v>
      </c>
      <c r="D199" s="538"/>
      <c r="E199" s="538"/>
      <c r="F199" s="538"/>
      <c r="G199" s="539"/>
      <c r="H199" s="584" t="s">
        <v>1404</v>
      </c>
      <c r="I199" s="531" t="s">
        <v>1405</v>
      </c>
      <c r="J199" s="532">
        <v>98.17271165644172</v>
      </c>
    </row>
    <row r="200" spans="1:10" ht="12.75">
      <c r="A200" s="551" t="s">
        <v>311</v>
      </c>
      <c r="B200" s="551" t="s">
        <v>492</v>
      </c>
      <c r="C200" s="552" t="s">
        <v>493</v>
      </c>
      <c r="D200" s="552"/>
      <c r="E200" s="552"/>
      <c r="F200" s="552"/>
      <c r="G200" s="553"/>
      <c r="H200" s="582" t="s">
        <v>311</v>
      </c>
      <c r="I200" s="530" t="s">
        <v>1406</v>
      </c>
      <c r="J200" s="532"/>
    </row>
    <row r="201" spans="1:10" ht="12.75">
      <c r="A201" s="551" t="s">
        <v>311</v>
      </c>
      <c r="B201" s="551" t="s">
        <v>494</v>
      </c>
      <c r="C201" s="552" t="s">
        <v>495</v>
      </c>
      <c r="D201" s="552"/>
      <c r="E201" s="552"/>
      <c r="F201" s="552"/>
      <c r="G201" s="553"/>
      <c r="H201" s="582" t="s">
        <v>311</v>
      </c>
      <c r="I201" s="530" t="s">
        <v>1407</v>
      </c>
      <c r="J201" s="532"/>
    </row>
    <row r="202" spans="1:10" ht="12.75">
      <c r="A202" s="551" t="s">
        <v>311</v>
      </c>
      <c r="B202" s="551" t="s">
        <v>498</v>
      </c>
      <c r="C202" s="552" t="s">
        <v>499</v>
      </c>
      <c r="D202" s="552"/>
      <c r="E202" s="552"/>
      <c r="F202" s="552"/>
      <c r="G202" s="553"/>
      <c r="H202" s="582" t="s">
        <v>311</v>
      </c>
      <c r="I202" s="530" t="s">
        <v>1408</v>
      </c>
      <c r="J202" s="532"/>
    </row>
    <row r="203" spans="1:10" ht="12.75">
      <c r="A203" s="551" t="s">
        <v>311</v>
      </c>
      <c r="B203" s="551" t="s">
        <v>502</v>
      </c>
      <c r="C203" s="552" t="s">
        <v>503</v>
      </c>
      <c r="D203" s="552"/>
      <c r="E203" s="552"/>
      <c r="F203" s="552"/>
      <c r="G203" s="553"/>
      <c r="H203" s="582" t="s">
        <v>311</v>
      </c>
      <c r="I203" s="530" t="s">
        <v>1409</v>
      </c>
      <c r="J203" s="532"/>
    </row>
    <row r="204" spans="1:10" ht="12.75">
      <c r="A204" s="551" t="s">
        <v>311</v>
      </c>
      <c r="B204" s="551" t="s">
        <v>506</v>
      </c>
      <c r="C204" s="552" t="s">
        <v>507</v>
      </c>
      <c r="D204" s="552"/>
      <c r="E204" s="552"/>
      <c r="F204" s="552"/>
      <c r="G204" s="553"/>
      <c r="H204" s="582" t="s">
        <v>311</v>
      </c>
      <c r="I204" s="530" t="s">
        <v>1410</v>
      </c>
      <c r="J204" s="532"/>
    </row>
    <row r="205" spans="1:10" ht="12.75">
      <c r="A205" s="537" t="s">
        <v>311</v>
      </c>
      <c r="B205" s="537" t="s">
        <v>511</v>
      </c>
      <c r="C205" s="538" t="s">
        <v>512</v>
      </c>
      <c r="D205" s="538"/>
      <c r="E205" s="538"/>
      <c r="F205" s="538"/>
      <c r="G205" s="539"/>
      <c r="H205" s="584" t="s">
        <v>1411</v>
      </c>
      <c r="I205" s="531" t="s">
        <v>1412</v>
      </c>
      <c r="J205" s="532">
        <v>97.22140298507462</v>
      </c>
    </row>
    <row r="206" spans="1:10" ht="12.75">
      <c r="A206" s="551" t="s">
        <v>311</v>
      </c>
      <c r="B206" s="551" t="s">
        <v>520</v>
      </c>
      <c r="C206" s="552" t="s">
        <v>521</v>
      </c>
      <c r="D206" s="552"/>
      <c r="E206" s="552"/>
      <c r="F206" s="552"/>
      <c r="G206" s="553"/>
      <c r="H206" s="582" t="s">
        <v>311</v>
      </c>
      <c r="I206" s="530" t="s">
        <v>1413</v>
      </c>
      <c r="J206" s="532"/>
    </row>
    <row r="207" spans="1:10" ht="12.75">
      <c r="A207" s="551" t="s">
        <v>311</v>
      </c>
      <c r="B207" s="551" t="s">
        <v>523</v>
      </c>
      <c r="C207" s="552" t="s">
        <v>512</v>
      </c>
      <c r="D207" s="552"/>
      <c r="E207" s="552"/>
      <c r="F207" s="552"/>
      <c r="G207" s="553"/>
      <c r="H207" s="582" t="s">
        <v>311</v>
      </c>
      <c r="I207" s="530" t="s">
        <v>1414</v>
      </c>
      <c r="J207" s="532"/>
    </row>
    <row r="208" spans="1:10" ht="12.75">
      <c r="A208" s="537" t="s">
        <v>1188</v>
      </c>
      <c r="B208" s="537" t="s">
        <v>1415</v>
      </c>
      <c r="C208" s="538" t="s">
        <v>1416</v>
      </c>
      <c r="D208" s="538"/>
      <c r="E208" s="538"/>
      <c r="F208" s="538"/>
      <c r="G208" s="539"/>
      <c r="H208" s="584" t="s">
        <v>1417</v>
      </c>
      <c r="I208" s="531" t="s">
        <v>1418</v>
      </c>
      <c r="J208" s="532">
        <v>99.6615</v>
      </c>
    </row>
    <row r="209" spans="1:10" ht="12.75">
      <c r="A209" s="537" t="s">
        <v>311</v>
      </c>
      <c r="B209" s="537" t="s">
        <v>488</v>
      </c>
      <c r="C209" s="538" t="s">
        <v>489</v>
      </c>
      <c r="D209" s="538"/>
      <c r="E209" s="538"/>
      <c r="F209" s="538"/>
      <c r="G209" s="539"/>
      <c r="H209" s="584" t="s">
        <v>1419</v>
      </c>
      <c r="I209" s="531" t="s">
        <v>1420</v>
      </c>
      <c r="J209" s="532">
        <v>99.50942028985507</v>
      </c>
    </row>
    <row r="210" spans="1:10" ht="12.75">
      <c r="A210" s="551" t="s">
        <v>311</v>
      </c>
      <c r="B210" s="551" t="s">
        <v>492</v>
      </c>
      <c r="C210" s="552" t="s">
        <v>493</v>
      </c>
      <c r="D210" s="552"/>
      <c r="E210" s="552"/>
      <c r="F210" s="552"/>
      <c r="G210" s="553"/>
      <c r="H210" s="582" t="s">
        <v>311</v>
      </c>
      <c r="I210" s="530" t="s">
        <v>1421</v>
      </c>
      <c r="J210" s="532"/>
    </row>
    <row r="211" spans="1:10" ht="12.75">
      <c r="A211" s="551" t="s">
        <v>311</v>
      </c>
      <c r="B211" s="551" t="s">
        <v>502</v>
      </c>
      <c r="C211" s="552" t="s">
        <v>503</v>
      </c>
      <c r="D211" s="552"/>
      <c r="E211" s="552"/>
      <c r="F211" s="552"/>
      <c r="G211" s="553"/>
      <c r="H211" s="582" t="s">
        <v>311</v>
      </c>
      <c r="I211" s="530" t="s">
        <v>1422</v>
      </c>
      <c r="J211" s="532"/>
    </row>
    <row r="212" spans="1:10" ht="12.75">
      <c r="A212" s="551" t="s">
        <v>311</v>
      </c>
      <c r="B212" s="551" t="s">
        <v>506</v>
      </c>
      <c r="C212" s="552" t="s">
        <v>507</v>
      </c>
      <c r="D212" s="552"/>
      <c r="E212" s="552"/>
      <c r="F212" s="552"/>
      <c r="G212" s="553"/>
      <c r="H212" s="582" t="s">
        <v>311</v>
      </c>
      <c r="I212" s="530" t="s">
        <v>1423</v>
      </c>
      <c r="J212" s="532"/>
    </row>
    <row r="213" spans="1:10" ht="12.75">
      <c r="A213" s="537" t="s">
        <v>311</v>
      </c>
      <c r="B213" s="537" t="s">
        <v>511</v>
      </c>
      <c r="C213" s="538" t="s">
        <v>512</v>
      </c>
      <c r="D213" s="538"/>
      <c r="E213" s="538"/>
      <c r="F213" s="538"/>
      <c r="G213" s="539"/>
      <c r="H213" s="584" t="s">
        <v>1424</v>
      </c>
      <c r="I213" s="531" t="s">
        <v>1424</v>
      </c>
      <c r="J213" s="532">
        <v>100</v>
      </c>
    </row>
    <row r="214" spans="1:10" ht="12.75">
      <c r="A214" s="551" t="s">
        <v>311</v>
      </c>
      <c r="B214" s="551" t="s">
        <v>523</v>
      </c>
      <c r="C214" s="552" t="s">
        <v>512</v>
      </c>
      <c r="D214" s="552"/>
      <c r="E214" s="552"/>
      <c r="F214" s="552"/>
      <c r="G214" s="553"/>
      <c r="H214" s="582" t="s">
        <v>311</v>
      </c>
      <c r="I214" s="530" t="s">
        <v>1424</v>
      </c>
      <c r="J214" s="532"/>
    </row>
    <row r="215" spans="1:10" ht="12.75">
      <c r="A215" s="537" t="s">
        <v>1188</v>
      </c>
      <c r="B215" s="537" t="s">
        <v>1425</v>
      </c>
      <c r="C215" s="538" t="s">
        <v>1426</v>
      </c>
      <c r="D215" s="538"/>
      <c r="E215" s="538"/>
      <c r="F215" s="538"/>
      <c r="G215" s="539"/>
      <c r="H215" s="584" t="s">
        <v>1427</v>
      </c>
      <c r="I215" s="531" t="s">
        <v>1428</v>
      </c>
      <c r="J215" s="532">
        <v>99.2654593175853</v>
      </c>
    </row>
    <row r="216" spans="1:10" ht="12.75">
      <c r="A216" s="537" t="s">
        <v>311</v>
      </c>
      <c r="B216" s="537" t="s">
        <v>488</v>
      </c>
      <c r="C216" s="538" t="s">
        <v>489</v>
      </c>
      <c r="D216" s="538"/>
      <c r="E216" s="538"/>
      <c r="F216" s="538"/>
      <c r="G216" s="539"/>
      <c r="H216" s="584" t="s">
        <v>1429</v>
      </c>
      <c r="I216" s="531" t="s">
        <v>1430</v>
      </c>
      <c r="J216" s="532">
        <v>99.75112227805695</v>
      </c>
    </row>
    <row r="217" spans="1:10" ht="12.75">
      <c r="A217" s="551" t="s">
        <v>311</v>
      </c>
      <c r="B217" s="551" t="s">
        <v>492</v>
      </c>
      <c r="C217" s="552" t="s">
        <v>493</v>
      </c>
      <c r="D217" s="552"/>
      <c r="E217" s="552"/>
      <c r="F217" s="552"/>
      <c r="G217" s="553"/>
      <c r="H217" s="582" t="s">
        <v>311</v>
      </c>
      <c r="I217" s="530" t="s">
        <v>1431</v>
      </c>
      <c r="J217" s="532"/>
    </row>
    <row r="218" spans="1:10" ht="12.75">
      <c r="A218" s="551" t="s">
        <v>311</v>
      </c>
      <c r="B218" s="551" t="s">
        <v>502</v>
      </c>
      <c r="C218" s="552" t="s">
        <v>503</v>
      </c>
      <c r="D218" s="552"/>
      <c r="E218" s="552"/>
      <c r="F218" s="552"/>
      <c r="G218" s="553"/>
      <c r="H218" s="582" t="s">
        <v>311</v>
      </c>
      <c r="I218" s="530" t="s">
        <v>1432</v>
      </c>
      <c r="J218" s="532"/>
    </row>
    <row r="219" spans="1:10" ht="12.75">
      <c r="A219" s="551" t="s">
        <v>311</v>
      </c>
      <c r="B219" s="551" t="s">
        <v>506</v>
      </c>
      <c r="C219" s="552" t="s">
        <v>507</v>
      </c>
      <c r="D219" s="552"/>
      <c r="E219" s="552"/>
      <c r="F219" s="552"/>
      <c r="G219" s="553"/>
      <c r="H219" s="582" t="s">
        <v>311</v>
      </c>
      <c r="I219" s="530" t="s">
        <v>1433</v>
      </c>
      <c r="J219" s="532"/>
    </row>
    <row r="220" spans="1:10" ht="12.75">
      <c r="A220" s="537" t="s">
        <v>311</v>
      </c>
      <c r="B220" s="537" t="s">
        <v>511</v>
      </c>
      <c r="C220" s="538" t="s">
        <v>512</v>
      </c>
      <c r="D220" s="538"/>
      <c r="E220" s="538"/>
      <c r="F220" s="538"/>
      <c r="G220" s="539"/>
      <c r="H220" s="584" t="s">
        <v>1434</v>
      </c>
      <c r="I220" s="531" t="s">
        <v>1435</v>
      </c>
      <c r="J220" s="532">
        <v>97.50824242424243</v>
      </c>
    </row>
    <row r="221" spans="1:10" ht="12.75">
      <c r="A221" s="551" t="s">
        <v>311</v>
      </c>
      <c r="B221" s="551" t="s">
        <v>520</v>
      </c>
      <c r="C221" s="552" t="s">
        <v>521</v>
      </c>
      <c r="D221" s="552"/>
      <c r="E221" s="552"/>
      <c r="F221" s="552"/>
      <c r="G221" s="553"/>
      <c r="H221" s="582" t="s">
        <v>311</v>
      </c>
      <c r="I221" s="530" t="s">
        <v>1436</v>
      </c>
      <c r="J221" s="532"/>
    </row>
    <row r="222" spans="1:10" ht="12.75">
      <c r="A222" s="551" t="s">
        <v>311</v>
      </c>
      <c r="B222" s="551" t="s">
        <v>523</v>
      </c>
      <c r="C222" s="552" t="s">
        <v>512</v>
      </c>
      <c r="D222" s="552"/>
      <c r="E222" s="552"/>
      <c r="F222" s="552"/>
      <c r="G222" s="553"/>
      <c r="H222" s="582" t="s">
        <v>311</v>
      </c>
      <c r="I222" s="530" t="s">
        <v>1437</v>
      </c>
      <c r="J222" s="532"/>
    </row>
    <row r="223" spans="1:10" ht="12.75">
      <c r="A223" s="537" t="s">
        <v>1188</v>
      </c>
      <c r="B223" s="537" t="s">
        <v>1438</v>
      </c>
      <c r="C223" s="538" t="s">
        <v>1439</v>
      </c>
      <c r="D223" s="538"/>
      <c r="E223" s="538"/>
      <c r="F223" s="538"/>
      <c r="G223" s="539"/>
      <c r="H223" s="584" t="s">
        <v>1287</v>
      </c>
      <c r="I223" s="531" t="s">
        <v>1440</v>
      </c>
      <c r="J223" s="532">
        <v>84.9714</v>
      </c>
    </row>
    <row r="224" spans="1:10" ht="12.75">
      <c r="A224" s="537" t="s">
        <v>311</v>
      </c>
      <c r="B224" s="537" t="s">
        <v>511</v>
      </c>
      <c r="C224" s="538" t="s">
        <v>512</v>
      </c>
      <c r="D224" s="538"/>
      <c r="E224" s="538"/>
      <c r="F224" s="538"/>
      <c r="G224" s="539"/>
      <c r="H224" s="584" t="s">
        <v>1287</v>
      </c>
      <c r="I224" s="531" t="s">
        <v>1440</v>
      </c>
      <c r="J224" s="532">
        <v>84.9714</v>
      </c>
    </row>
    <row r="225" spans="1:10" ht="12.75">
      <c r="A225" s="551" t="s">
        <v>311</v>
      </c>
      <c r="B225" s="551" t="s">
        <v>523</v>
      </c>
      <c r="C225" s="552" t="s">
        <v>512</v>
      </c>
      <c r="D225" s="552"/>
      <c r="E225" s="552"/>
      <c r="F225" s="552"/>
      <c r="G225" s="553"/>
      <c r="H225" s="582" t="s">
        <v>311</v>
      </c>
      <c r="I225" s="530" t="s">
        <v>1440</v>
      </c>
      <c r="J225" s="532"/>
    </row>
    <row r="226" spans="1:10" ht="12.75">
      <c r="A226" s="537" t="s">
        <v>1188</v>
      </c>
      <c r="B226" s="537" t="s">
        <v>1441</v>
      </c>
      <c r="C226" s="538" t="s">
        <v>1442</v>
      </c>
      <c r="D226" s="538"/>
      <c r="E226" s="538"/>
      <c r="F226" s="538"/>
      <c r="G226" s="539"/>
      <c r="H226" s="584" t="s">
        <v>1228</v>
      </c>
      <c r="I226" s="531" t="s">
        <v>1443</v>
      </c>
      <c r="J226" s="532">
        <v>42.751400000000004</v>
      </c>
    </row>
    <row r="227" spans="1:10" ht="12.75">
      <c r="A227" s="537" t="s">
        <v>311</v>
      </c>
      <c r="B227" s="537" t="s">
        <v>511</v>
      </c>
      <c r="C227" s="538" t="s">
        <v>512</v>
      </c>
      <c r="D227" s="538"/>
      <c r="E227" s="538"/>
      <c r="F227" s="538"/>
      <c r="G227" s="539"/>
      <c r="H227" s="584" t="s">
        <v>1228</v>
      </c>
      <c r="I227" s="531" t="s">
        <v>1443</v>
      </c>
      <c r="J227" s="532">
        <v>42.751400000000004</v>
      </c>
    </row>
    <row r="228" spans="1:10" ht="12.75">
      <c r="A228" s="551" t="s">
        <v>311</v>
      </c>
      <c r="B228" s="551" t="s">
        <v>523</v>
      </c>
      <c r="C228" s="552" t="s">
        <v>512</v>
      </c>
      <c r="D228" s="552"/>
      <c r="E228" s="552"/>
      <c r="F228" s="552"/>
      <c r="G228" s="553"/>
      <c r="H228" s="582" t="s">
        <v>311</v>
      </c>
      <c r="I228" s="530" t="s">
        <v>1443</v>
      </c>
      <c r="J228" s="532"/>
    </row>
    <row r="229" spans="1:10" ht="12.75">
      <c r="A229" s="537" t="s">
        <v>1188</v>
      </c>
      <c r="B229" s="537" t="s">
        <v>1444</v>
      </c>
      <c r="C229" s="538" t="s">
        <v>1445</v>
      </c>
      <c r="D229" s="538"/>
      <c r="E229" s="538"/>
      <c r="F229" s="538"/>
      <c r="G229" s="539"/>
      <c r="H229" s="584" t="s">
        <v>1446</v>
      </c>
      <c r="I229" s="531" t="s">
        <v>1447</v>
      </c>
      <c r="J229" s="532">
        <v>77.74333333333333</v>
      </c>
    </row>
    <row r="230" spans="1:10" ht="12.75">
      <c r="A230" s="537" t="s">
        <v>311</v>
      </c>
      <c r="B230" s="537" t="s">
        <v>511</v>
      </c>
      <c r="C230" s="538" t="s">
        <v>512</v>
      </c>
      <c r="D230" s="538"/>
      <c r="E230" s="538"/>
      <c r="F230" s="538"/>
      <c r="G230" s="539"/>
      <c r="H230" s="584" t="s">
        <v>1446</v>
      </c>
      <c r="I230" s="531" t="s">
        <v>1447</v>
      </c>
      <c r="J230" s="532">
        <v>77.74333333333333</v>
      </c>
    </row>
    <row r="231" spans="1:10" ht="12.75">
      <c r="A231" s="551" t="s">
        <v>311</v>
      </c>
      <c r="B231" s="551" t="s">
        <v>523</v>
      </c>
      <c r="C231" s="552" t="s">
        <v>512</v>
      </c>
      <c r="D231" s="552"/>
      <c r="E231" s="552"/>
      <c r="F231" s="552"/>
      <c r="G231" s="553"/>
      <c r="H231" s="582" t="s">
        <v>311</v>
      </c>
      <c r="I231" s="530" t="s">
        <v>1447</v>
      </c>
      <c r="J231" s="532"/>
    </row>
    <row r="232" spans="1:10" ht="12.75">
      <c r="A232" s="537" t="s">
        <v>1188</v>
      </c>
      <c r="B232" s="537" t="s">
        <v>1448</v>
      </c>
      <c r="C232" s="538" t="s">
        <v>1449</v>
      </c>
      <c r="D232" s="538"/>
      <c r="E232" s="538"/>
      <c r="F232" s="538"/>
      <c r="G232" s="539"/>
      <c r="H232" s="584" t="s">
        <v>1201</v>
      </c>
      <c r="I232" s="531" t="s">
        <v>1450</v>
      </c>
      <c r="J232" s="532">
        <v>37.08695</v>
      </c>
    </row>
    <row r="233" spans="1:10" ht="12.75">
      <c r="A233" s="537" t="s">
        <v>311</v>
      </c>
      <c r="B233" s="537" t="s">
        <v>511</v>
      </c>
      <c r="C233" s="538" t="s">
        <v>512</v>
      </c>
      <c r="D233" s="538"/>
      <c r="E233" s="538"/>
      <c r="F233" s="538"/>
      <c r="G233" s="539"/>
      <c r="H233" s="584" t="s">
        <v>1201</v>
      </c>
      <c r="I233" s="531" t="s">
        <v>1450</v>
      </c>
      <c r="J233" s="532">
        <v>37.08695</v>
      </c>
    </row>
    <row r="234" spans="1:10" ht="12.75">
      <c r="A234" s="551" t="s">
        <v>311</v>
      </c>
      <c r="B234" s="551" t="s">
        <v>523</v>
      </c>
      <c r="C234" s="552" t="s">
        <v>512</v>
      </c>
      <c r="D234" s="552"/>
      <c r="E234" s="552"/>
      <c r="F234" s="552"/>
      <c r="G234" s="553"/>
      <c r="H234" s="582" t="s">
        <v>311</v>
      </c>
      <c r="I234" s="530" t="s">
        <v>1450</v>
      </c>
      <c r="J234" s="532"/>
    </row>
    <row r="235" spans="1:10" ht="12.75">
      <c r="A235" s="537" t="s">
        <v>311</v>
      </c>
      <c r="B235" s="537" t="s">
        <v>1451</v>
      </c>
      <c r="C235" s="538" t="s">
        <v>1452</v>
      </c>
      <c r="D235" s="538"/>
      <c r="E235" s="538"/>
      <c r="F235" s="538"/>
      <c r="G235" s="539"/>
      <c r="H235" s="584" t="s">
        <v>1453</v>
      </c>
      <c r="I235" s="531" t="s">
        <v>1454</v>
      </c>
      <c r="J235" s="532">
        <v>90.94336743974534</v>
      </c>
    </row>
    <row r="236" spans="1:10" ht="12.75">
      <c r="A236" s="537" t="s">
        <v>1455</v>
      </c>
      <c r="B236" s="537" t="s">
        <v>1156</v>
      </c>
      <c r="C236" s="538" t="s">
        <v>1456</v>
      </c>
      <c r="D236" s="538"/>
      <c r="E236" s="538"/>
      <c r="F236" s="538"/>
      <c r="G236" s="539"/>
      <c r="H236" s="584" t="s">
        <v>1340</v>
      </c>
      <c r="I236" s="531" t="s">
        <v>1457</v>
      </c>
      <c r="J236" s="532">
        <v>66.4096</v>
      </c>
    </row>
    <row r="237" spans="1:10" ht="12.75">
      <c r="A237" s="537" t="s">
        <v>311</v>
      </c>
      <c r="B237" s="537" t="s">
        <v>544</v>
      </c>
      <c r="C237" s="538" t="s">
        <v>3775</v>
      </c>
      <c r="D237" s="540"/>
      <c r="E237" s="540"/>
      <c r="F237" s="540"/>
      <c r="G237" s="541"/>
      <c r="H237" s="584" t="s">
        <v>1340</v>
      </c>
      <c r="I237" s="531" t="s">
        <v>1457</v>
      </c>
      <c r="J237" s="532">
        <v>66.4096</v>
      </c>
    </row>
    <row r="238" spans="1:10" ht="12.75">
      <c r="A238" s="551" t="s">
        <v>311</v>
      </c>
      <c r="B238" s="551" t="s">
        <v>545</v>
      </c>
      <c r="C238" s="552" t="s">
        <v>546</v>
      </c>
      <c r="D238" s="552"/>
      <c r="E238" s="552"/>
      <c r="F238" s="552"/>
      <c r="G238" s="553"/>
      <c r="H238" s="582" t="s">
        <v>311</v>
      </c>
      <c r="I238" s="530" t="s">
        <v>1457</v>
      </c>
      <c r="J238" s="532"/>
    </row>
    <row r="239" spans="1:10" ht="12.75">
      <c r="A239" s="537" t="s">
        <v>1458</v>
      </c>
      <c r="B239" s="537" t="s">
        <v>1459</v>
      </c>
      <c r="C239" s="538" t="s">
        <v>1460</v>
      </c>
      <c r="D239" s="538"/>
      <c r="E239" s="538"/>
      <c r="F239" s="538"/>
      <c r="G239" s="539"/>
      <c r="H239" s="584" t="s">
        <v>1417</v>
      </c>
      <c r="I239" s="531" t="s">
        <v>1461</v>
      </c>
      <c r="J239" s="532">
        <v>54.87871428571428</v>
      </c>
    </row>
    <row r="240" spans="1:10" ht="12.75">
      <c r="A240" s="537" t="s">
        <v>311</v>
      </c>
      <c r="B240" s="537" t="s">
        <v>474</v>
      </c>
      <c r="C240" s="538" t="s">
        <v>475</v>
      </c>
      <c r="D240" s="538"/>
      <c r="E240" s="538"/>
      <c r="F240" s="538"/>
      <c r="G240" s="539"/>
      <c r="H240" s="584" t="s">
        <v>1462</v>
      </c>
      <c r="I240" s="531" t="s">
        <v>1227</v>
      </c>
      <c r="J240" s="532">
        <v>0</v>
      </c>
    </row>
    <row r="241" spans="1:10" ht="12.75">
      <c r="A241" s="551" t="s">
        <v>311</v>
      </c>
      <c r="B241" s="551" t="s">
        <v>476</v>
      </c>
      <c r="C241" s="552" t="s">
        <v>477</v>
      </c>
      <c r="D241" s="552"/>
      <c r="E241" s="552"/>
      <c r="F241" s="552"/>
      <c r="G241" s="553"/>
      <c r="H241" s="582" t="s">
        <v>311</v>
      </c>
      <c r="I241" s="530" t="s">
        <v>1227</v>
      </c>
      <c r="J241" s="532"/>
    </row>
    <row r="242" spans="1:10" ht="12.75">
      <c r="A242" s="537" t="s">
        <v>311</v>
      </c>
      <c r="B242" s="537" t="s">
        <v>488</v>
      </c>
      <c r="C242" s="538" t="s">
        <v>489</v>
      </c>
      <c r="D242" s="538"/>
      <c r="E242" s="538"/>
      <c r="F242" s="538"/>
      <c r="G242" s="539"/>
      <c r="H242" s="584" t="s">
        <v>1463</v>
      </c>
      <c r="I242" s="531" t="s">
        <v>1461</v>
      </c>
      <c r="J242" s="532">
        <v>56.08043795620438</v>
      </c>
    </row>
    <row r="243" spans="1:10" ht="12.75">
      <c r="A243" s="551" t="s">
        <v>311</v>
      </c>
      <c r="B243" s="551" t="s">
        <v>502</v>
      </c>
      <c r="C243" s="552" t="s">
        <v>503</v>
      </c>
      <c r="D243" s="552"/>
      <c r="E243" s="552"/>
      <c r="F243" s="552"/>
      <c r="G243" s="553"/>
      <c r="H243" s="582" t="s">
        <v>311</v>
      </c>
      <c r="I243" s="530" t="s">
        <v>1464</v>
      </c>
      <c r="J243" s="532"/>
    </row>
    <row r="244" spans="1:10" ht="12.75">
      <c r="A244" s="551" t="s">
        <v>311</v>
      </c>
      <c r="B244" s="551" t="s">
        <v>506</v>
      </c>
      <c r="C244" s="552" t="s">
        <v>507</v>
      </c>
      <c r="D244" s="552"/>
      <c r="E244" s="552"/>
      <c r="F244" s="552"/>
      <c r="G244" s="553"/>
      <c r="H244" s="582" t="s">
        <v>311</v>
      </c>
      <c r="I244" s="530" t="s">
        <v>1465</v>
      </c>
      <c r="J244" s="532"/>
    </row>
    <row r="245" spans="1:10" ht="12.75">
      <c r="A245" s="537" t="s">
        <v>1458</v>
      </c>
      <c r="B245" s="537" t="s">
        <v>1189</v>
      </c>
      <c r="C245" s="538" t="s">
        <v>1466</v>
      </c>
      <c r="D245" s="538"/>
      <c r="E245" s="538"/>
      <c r="F245" s="538"/>
      <c r="G245" s="539"/>
      <c r="H245" s="584" t="s">
        <v>1467</v>
      </c>
      <c r="I245" s="531" t="s">
        <v>1468</v>
      </c>
      <c r="J245" s="532">
        <v>75.55917</v>
      </c>
    </row>
    <row r="246" spans="1:10" ht="12.75">
      <c r="A246" s="537" t="s">
        <v>311</v>
      </c>
      <c r="B246" s="537" t="s">
        <v>544</v>
      </c>
      <c r="C246" s="538" t="s">
        <v>3775</v>
      </c>
      <c r="D246" s="540"/>
      <c r="E246" s="540"/>
      <c r="F246" s="540"/>
      <c r="G246" s="541"/>
      <c r="H246" s="584" t="s">
        <v>1467</v>
      </c>
      <c r="I246" s="531" t="s">
        <v>1468</v>
      </c>
      <c r="J246" s="532">
        <v>75.55917</v>
      </c>
    </row>
    <row r="247" spans="1:10" ht="12.75">
      <c r="A247" s="551" t="s">
        <v>311</v>
      </c>
      <c r="B247" s="551" t="s">
        <v>547</v>
      </c>
      <c r="C247" s="552" t="s">
        <v>210</v>
      </c>
      <c r="D247" s="552"/>
      <c r="E247" s="552"/>
      <c r="F247" s="552"/>
      <c r="G247" s="553"/>
      <c r="H247" s="582" t="s">
        <v>311</v>
      </c>
      <c r="I247" s="530" t="s">
        <v>1468</v>
      </c>
      <c r="J247" s="532"/>
    </row>
    <row r="248" spans="1:10" ht="12.75">
      <c r="A248" s="537" t="s">
        <v>1458</v>
      </c>
      <c r="B248" s="537" t="s">
        <v>1207</v>
      </c>
      <c r="C248" s="538" t="s">
        <v>1469</v>
      </c>
      <c r="D248" s="538"/>
      <c r="E248" s="538"/>
      <c r="F248" s="538"/>
      <c r="G248" s="539"/>
      <c r="H248" s="584" t="s">
        <v>1318</v>
      </c>
      <c r="I248" s="531" t="s">
        <v>1470</v>
      </c>
      <c r="J248" s="532">
        <v>50</v>
      </c>
    </row>
    <row r="249" spans="1:10" ht="12.75">
      <c r="A249" s="537" t="s">
        <v>311</v>
      </c>
      <c r="B249" s="537" t="s">
        <v>568</v>
      </c>
      <c r="C249" s="538" t="s">
        <v>405</v>
      </c>
      <c r="D249" s="538"/>
      <c r="E249" s="538"/>
      <c r="F249" s="538"/>
      <c r="G249" s="539"/>
      <c r="H249" s="584" t="s">
        <v>1318</v>
      </c>
      <c r="I249" s="531" t="s">
        <v>1470</v>
      </c>
      <c r="J249" s="532">
        <v>50</v>
      </c>
    </row>
    <row r="250" spans="1:10" ht="12.75">
      <c r="A250" s="551" t="s">
        <v>311</v>
      </c>
      <c r="B250" s="551" t="s">
        <v>569</v>
      </c>
      <c r="C250" s="552" t="s">
        <v>570</v>
      </c>
      <c r="D250" s="552"/>
      <c r="E250" s="552"/>
      <c r="F250" s="552"/>
      <c r="G250" s="553"/>
      <c r="H250" s="582" t="s">
        <v>311</v>
      </c>
      <c r="I250" s="530" t="s">
        <v>1470</v>
      </c>
      <c r="J250" s="532"/>
    </row>
    <row r="251" spans="1:10" ht="12.75">
      <c r="A251" s="537" t="s">
        <v>1458</v>
      </c>
      <c r="B251" s="537" t="s">
        <v>1223</v>
      </c>
      <c r="C251" s="538" t="s">
        <v>1471</v>
      </c>
      <c r="D251" s="538"/>
      <c r="E251" s="538"/>
      <c r="F251" s="538"/>
      <c r="G251" s="539"/>
      <c r="H251" s="584" t="s">
        <v>1472</v>
      </c>
      <c r="I251" s="531" t="s">
        <v>1473</v>
      </c>
      <c r="J251" s="532">
        <v>94.68296795952782</v>
      </c>
    </row>
    <row r="252" spans="1:10" ht="12.75">
      <c r="A252" s="537" t="s">
        <v>311</v>
      </c>
      <c r="B252" s="537" t="s">
        <v>488</v>
      </c>
      <c r="C252" s="538" t="s">
        <v>489</v>
      </c>
      <c r="D252" s="538"/>
      <c r="E252" s="538"/>
      <c r="F252" s="538"/>
      <c r="G252" s="539"/>
      <c r="H252" s="584" t="s">
        <v>1474</v>
      </c>
      <c r="I252" s="531" t="s">
        <v>1475</v>
      </c>
      <c r="J252" s="532">
        <v>91.77476780185758</v>
      </c>
    </row>
    <row r="253" spans="1:10" ht="12.75">
      <c r="A253" s="551" t="s">
        <v>311</v>
      </c>
      <c r="B253" s="551" t="s">
        <v>492</v>
      </c>
      <c r="C253" s="552" t="s">
        <v>493</v>
      </c>
      <c r="D253" s="552"/>
      <c r="E253" s="552"/>
      <c r="F253" s="552"/>
      <c r="G253" s="553"/>
      <c r="H253" s="582" t="s">
        <v>311</v>
      </c>
      <c r="I253" s="530" t="s">
        <v>1476</v>
      </c>
      <c r="J253" s="532"/>
    </row>
    <row r="254" spans="1:10" ht="12.75">
      <c r="A254" s="551" t="s">
        <v>311</v>
      </c>
      <c r="B254" s="551" t="s">
        <v>502</v>
      </c>
      <c r="C254" s="552" t="s">
        <v>503</v>
      </c>
      <c r="D254" s="552"/>
      <c r="E254" s="552"/>
      <c r="F254" s="552"/>
      <c r="G254" s="553"/>
      <c r="H254" s="582" t="s">
        <v>311</v>
      </c>
      <c r="I254" s="530" t="s">
        <v>1477</v>
      </c>
      <c r="J254" s="532"/>
    </row>
    <row r="255" spans="1:10" ht="12.75">
      <c r="A255" s="551" t="s">
        <v>311</v>
      </c>
      <c r="B255" s="551" t="s">
        <v>506</v>
      </c>
      <c r="C255" s="552" t="s">
        <v>507</v>
      </c>
      <c r="D255" s="552"/>
      <c r="E255" s="552"/>
      <c r="F255" s="552"/>
      <c r="G255" s="553"/>
      <c r="H255" s="582" t="s">
        <v>311</v>
      </c>
      <c r="I255" s="530" t="s">
        <v>1478</v>
      </c>
      <c r="J255" s="532"/>
    </row>
    <row r="256" spans="1:10" ht="12.75">
      <c r="A256" s="537" t="s">
        <v>311</v>
      </c>
      <c r="B256" s="537" t="s">
        <v>511</v>
      </c>
      <c r="C256" s="538" t="s">
        <v>512</v>
      </c>
      <c r="D256" s="538"/>
      <c r="E256" s="538"/>
      <c r="F256" s="538"/>
      <c r="G256" s="539"/>
      <c r="H256" s="584" t="s">
        <v>1479</v>
      </c>
      <c r="I256" s="531" t="s">
        <v>1480</v>
      </c>
      <c r="J256" s="532">
        <v>98.16203703703704</v>
      </c>
    </row>
    <row r="257" spans="1:10" ht="12.75">
      <c r="A257" s="551" t="s">
        <v>311</v>
      </c>
      <c r="B257" s="551" t="s">
        <v>523</v>
      </c>
      <c r="C257" s="552" t="s">
        <v>512</v>
      </c>
      <c r="D257" s="552"/>
      <c r="E257" s="552"/>
      <c r="F257" s="552"/>
      <c r="G257" s="553"/>
      <c r="H257" s="582" t="s">
        <v>311</v>
      </c>
      <c r="I257" s="530" t="s">
        <v>1480</v>
      </c>
      <c r="J257" s="532"/>
    </row>
    <row r="258" spans="1:10" ht="12.75">
      <c r="A258" s="537"/>
      <c r="B258" s="537" t="s">
        <v>1481</v>
      </c>
      <c r="C258" s="538" t="s">
        <v>1482</v>
      </c>
      <c r="D258" s="538"/>
      <c r="E258" s="538"/>
      <c r="F258" s="538"/>
      <c r="G258" s="539"/>
      <c r="H258" s="584" t="s">
        <v>1483</v>
      </c>
      <c r="I258" s="531" t="s">
        <v>1483</v>
      </c>
      <c r="J258" s="532">
        <v>100</v>
      </c>
    </row>
    <row r="259" spans="1:10" ht="12.75">
      <c r="A259" s="537" t="s">
        <v>311</v>
      </c>
      <c r="B259" s="537" t="s">
        <v>654</v>
      </c>
      <c r="C259" s="538" t="s">
        <v>655</v>
      </c>
      <c r="D259" s="538"/>
      <c r="E259" s="538"/>
      <c r="F259" s="538"/>
      <c r="G259" s="539"/>
      <c r="H259" s="584" t="s">
        <v>1483</v>
      </c>
      <c r="I259" s="531" t="s">
        <v>1483</v>
      </c>
      <c r="J259" s="532">
        <v>100</v>
      </c>
    </row>
    <row r="260" spans="1:10" ht="12.75">
      <c r="A260" s="551" t="s">
        <v>311</v>
      </c>
      <c r="B260" s="551" t="s">
        <v>656</v>
      </c>
      <c r="C260" s="552" t="s">
        <v>655</v>
      </c>
      <c r="D260" s="552"/>
      <c r="E260" s="552"/>
      <c r="F260" s="552"/>
      <c r="G260" s="553"/>
      <c r="H260" s="582" t="s">
        <v>311</v>
      </c>
      <c r="I260" s="530" t="s">
        <v>1483</v>
      </c>
      <c r="J260" s="532"/>
    </row>
    <row r="261" spans="1:10" ht="12.75">
      <c r="A261" s="537" t="s">
        <v>1455</v>
      </c>
      <c r="B261" s="537" t="s">
        <v>1319</v>
      </c>
      <c r="C261" s="538" t="s">
        <v>1484</v>
      </c>
      <c r="D261" s="538"/>
      <c r="E261" s="538"/>
      <c r="F261" s="538"/>
      <c r="G261" s="539"/>
      <c r="H261" s="584" t="s">
        <v>1485</v>
      </c>
      <c r="I261" s="531" t="s">
        <v>1486</v>
      </c>
      <c r="J261" s="532">
        <v>99.34983606557377</v>
      </c>
    </row>
    <row r="262" spans="1:10" ht="12.75">
      <c r="A262" s="537" t="s">
        <v>311</v>
      </c>
      <c r="B262" s="537" t="s">
        <v>511</v>
      </c>
      <c r="C262" s="538" t="s">
        <v>512</v>
      </c>
      <c r="D262" s="538"/>
      <c r="E262" s="538"/>
      <c r="F262" s="538"/>
      <c r="G262" s="539"/>
      <c r="H262" s="584" t="s">
        <v>1485</v>
      </c>
      <c r="I262" s="531" t="s">
        <v>1486</v>
      </c>
      <c r="J262" s="532">
        <v>99.34983606557377</v>
      </c>
    </row>
    <row r="263" spans="1:10" ht="12.75">
      <c r="A263" s="551" t="s">
        <v>311</v>
      </c>
      <c r="B263" s="551" t="s">
        <v>519</v>
      </c>
      <c r="C263" s="552" t="s">
        <v>120</v>
      </c>
      <c r="D263" s="552"/>
      <c r="E263" s="552"/>
      <c r="F263" s="552"/>
      <c r="G263" s="553"/>
      <c r="H263" s="582" t="s">
        <v>311</v>
      </c>
      <c r="I263" s="530" t="s">
        <v>1486</v>
      </c>
      <c r="J263" s="532"/>
    </row>
    <row r="264" spans="1:10" ht="12.75">
      <c r="A264" s="537" t="s">
        <v>1487</v>
      </c>
      <c r="B264" s="537" t="s">
        <v>1324</v>
      </c>
      <c r="C264" s="538" t="s">
        <v>1488</v>
      </c>
      <c r="D264" s="538"/>
      <c r="E264" s="538"/>
      <c r="F264" s="538"/>
      <c r="G264" s="539"/>
      <c r="H264" s="584" t="s">
        <v>1201</v>
      </c>
      <c r="I264" s="531" t="s">
        <v>1489</v>
      </c>
      <c r="J264" s="532">
        <v>98.72855</v>
      </c>
    </row>
    <row r="265" spans="1:10" ht="12.75">
      <c r="A265" s="537" t="s">
        <v>311</v>
      </c>
      <c r="B265" s="537" t="s">
        <v>541</v>
      </c>
      <c r="C265" s="538" t="s">
        <v>542</v>
      </c>
      <c r="D265" s="538"/>
      <c r="E265" s="538"/>
      <c r="F265" s="538"/>
      <c r="G265" s="539"/>
      <c r="H265" s="584" t="s">
        <v>1201</v>
      </c>
      <c r="I265" s="531" t="s">
        <v>1489</v>
      </c>
      <c r="J265" s="532">
        <v>98.72855</v>
      </c>
    </row>
    <row r="266" spans="1:10" ht="12.75">
      <c r="A266" s="551" t="s">
        <v>311</v>
      </c>
      <c r="B266" s="551" t="s">
        <v>543</v>
      </c>
      <c r="C266" s="552" t="s">
        <v>542</v>
      </c>
      <c r="D266" s="552"/>
      <c r="E266" s="552"/>
      <c r="F266" s="552"/>
      <c r="G266" s="553"/>
      <c r="H266" s="582" t="s">
        <v>311</v>
      </c>
      <c r="I266" s="530" t="s">
        <v>1489</v>
      </c>
      <c r="J266" s="532"/>
    </row>
    <row r="267" spans="1:10" ht="12.75">
      <c r="A267" s="537" t="s">
        <v>1487</v>
      </c>
      <c r="B267" s="537" t="s">
        <v>1490</v>
      </c>
      <c r="C267" s="538" t="s">
        <v>1491</v>
      </c>
      <c r="D267" s="538"/>
      <c r="E267" s="538"/>
      <c r="F267" s="538"/>
      <c r="G267" s="539"/>
      <c r="H267" s="584" t="s">
        <v>1492</v>
      </c>
      <c r="I267" s="531" t="s">
        <v>1492</v>
      </c>
      <c r="J267" s="532">
        <v>100</v>
      </c>
    </row>
    <row r="268" spans="1:10" ht="12.75">
      <c r="A268" s="537" t="s">
        <v>311</v>
      </c>
      <c r="B268" s="537" t="s">
        <v>541</v>
      </c>
      <c r="C268" s="538" t="s">
        <v>542</v>
      </c>
      <c r="D268" s="538"/>
      <c r="E268" s="538"/>
      <c r="F268" s="538"/>
      <c r="G268" s="539"/>
      <c r="H268" s="584" t="s">
        <v>1492</v>
      </c>
      <c r="I268" s="531" t="s">
        <v>1492</v>
      </c>
      <c r="J268" s="532">
        <v>100</v>
      </c>
    </row>
    <row r="269" spans="1:10" ht="12.75">
      <c r="A269" s="551" t="s">
        <v>311</v>
      </c>
      <c r="B269" s="551" t="s">
        <v>543</v>
      </c>
      <c r="C269" s="552" t="s">
        <v>542</v>
      </c>
      <c r="D269" s="552"/>
      <c r="E269" s="552"/>
      <c r="F269" s="552"/>
      <c r="G269" s="553"/>
      <c r="H269" s="582" t="s">
        <v>311</v>
      </c>
      <c r="I269" s="530" t="s">
        <v>1492</v>
      </c>
      <c r="J269" s="532"/>
    </row>
    <row r="270" spans="1:10" ht="12.75">
      <c r="A270" s="537" t="s">
        <v>1487</v>
      </c>
      <c r="B270" s="537" t="s">
        <v>1292</v>
      </c>
      <c r="C270" s="538" t="s">
        <v>1493</v>
      </c>
      <c r="D270" s="538"/>
      <c r="E270" s="538"/>
      <c r="F270" s="538"/>
      <c r="G270" s="539"/>
      <c r="H270" s="584" t="s">
        <v>1233</v>
      </c>
      <c r="I270" s="531" t="s">
        <v>1233</v>
      </c>
      <c r="J270" s="532">
        <v>100</v>
      </c>
    </row>
    <row r="271" spans="1:10" ht="12.75">
      <c r="A271" s="537" t="s">
        <v>311</v>
      </c>
      <c r="B271" s="537" t="s">
        <v>541</v>
      </c>
      <c r="C271" s="538" t="s">
        <v>542</v>
      </c>
      <c r="D271" s="538"/>
      <c r="E271" s="538"/>
      <c r="F271" s="538"/>
      <c r="G271" s="539"/>
      <c r="H271" s="584" t="s">
        <v>1233</v>
      </c>
      <c r="I271" s="531" t="s">
        <v>1233</v>
      </c>
      <c r="J271" s="532">
        <v>100</v>
      </c>
    </row>
    <row r="272" spans="1:10" ht="12.75">
      <c r="A272" s="551" t="s">
        <v>311</v>
      </c>
      <c r="B272" s="551" t="s">
        <v>543</v>
      </c>
      <c r="C272" s="552" t="s">
        <v>542</v>
      </c>
      <c r="D272" s="552"/>
      <c r="E272" s="552"/>
      <c r="F272" s="552"/>
      <c r="G272" s="553"/>
      <c r="H272" s="582" t="s">
        <v>311</v>
      </c>
      <c r="I272" s="530" t="s">
        <v>1233</v>
      </c>
      <c r="J272" s="532"/>
    </row>
    <row r="273" spans="1:10" ht="12.75">
      <c r="A273" s="537" t="s">
        <v>311</v>
      </c>
      <c r="B273" s="537" t="s">
        <v>1494</v>
      </c>
      <c r="C273" s="538" t="s">
        <v>1495</v>
      </c>
      <c r="D273" s="538"/>
      <c r="E273" s="538"/>
      <c r="F273" s="538"/>
      <c r="G273" s="539"/>
      <c r="H273" s="584" t="s">
        <v>1279</v>
      </c>
      <c r="I273" s="531" t="s">
        <v>1279</v>
      </c>
      <c r="J273" s="532">
        <v>100</v>
      </c>
    </row>
    <row r="274" spans="1:10" ht="12.75">
      <c r="A274" s="537" t="s">
        <v>1496</v>
      </c>
      <c r="B274" s="537" t="s">
        <v>1156</v>
      </c>
      <c r="C274" s="538" t="s">
        <v>1497</v>
      </c>
      <c r="D274" s="538"/>
      <c r="E274" s="538"/>
      <c r="F274" s="538"/>
      <c r="G274" s="539"/>
      <c r="H274" s="584" t="s">
        <v>1492</v>
      </c>
      <c r="I274" s="531" t="s">
        <v>1492</v>
      </c>
      <c r="J274" s="532">
        <v>100</v>
      </c>
    </row>
    <row r="275" spans="1:10" ht="12.75">
      <c r="A275" s="537" t="s">
        <v>311</v>
      </c>
      <c r="B275" s="537" t="s">
        <v>549</v>
      </c>
      <c r="C275" s="538" t="s">
        <v>550</v>
      </c>
      <c r="D275" s="538"/>
      <c r="E275" s="538"/>
      <c r="F275" s="538"/>
      <c r="G275" s="539"/>
      <c r="H275" s="584" t="s">
        <v>1492</v>
      </c>
      <c r="I275" s="531" t="s">
        <v>1492</v>
      </c>
      <c r="J275" s="532">
        <v>100</v>
      </c>
    </row>
    <row r="276" spans="1:10" ht="12.75">
      <c r="A276" s="551" t="s">
        <v>311</v>
      </c>
      <c r="B276" s="551" t="s">
        <v>551</v>
      </c>
      <c r="C276" s="552" t="s">
        <v>552</v>
      </c>
      <c r="D276" s="552"/>
      <c r="E276" s="552"/>
      <c r="F276" s="552"/>
      <c r="G276" s="553"/>
      <c r="H276" s="582" t="s">
        <v>311</v>
      </c>
      <c r="I276" s="530" t="s">
        <v>1492</v>
      </c>
      <c r="J276" s="532"/>
    </row>
    <row r="277" spans="1:10" ht="12.75">
      <c r="A277" s="537" t="s">
        <v>1496</v>
      </c>
      <c r="B277" s="537" t="s">
        <v>1223</v>
      </c>
      <c r="C277" s="538" t="s">
        <v>1498</v>
      </c>
      <c r="D277" s="538"/>
      <c r="E277" s="538"/>
      <c r="F277" s="538"/>
      <c r="G277" s="539"/>
      <c r="H277" s="584" t="s">
        <v>1392</v>
      </c>
      <c r="I277" s="531" t="s">
        <v>1392</v>
      </c>
      <c r="J277" s="532">
        <v>100</v>
      </c>
    </row>
    <row r="278" spans="1:10" ht="12.75">
      <c r="A278" s="537" t="s">
        <v>311</v>
      </c>
      <c r="B278" s="537" t="s">
        <v>568</v>
      </c>
      <c r="C278" s="538" t="s">
        <v>405</v>
      </c>
      <c r="D278" s="538"/>
      <c r="E278" s="538"/>
      <c r="F278" s="538"/>
      <c r="G278" s="539"/>
      <c r="H278" s="584" t="s">
        <v>1392</v>
      </c>
      <c r="I278" s="531" t="s">
        <v>1392</v>
      </c>
      <c r="J278" s="532">
        <v>100</v>
      </c>
    </row>
    <row r="279" spans="1:10" ht="12.75">
      <c r="A279" s="551" t="s">
        <v>311</v>
      </c>
      <c r="B279" s="551" t="s">
        <v>569</v>
      </c>
      <c r="C279" s="552" t="s">
        <v>570</v>
      </c>
      <c r="D279" s="552"/>
      <c r="E279" s="552"/>
      <c r="F279" s="552"/>
      <c r="G279" s="553"/>
      <c r="H279" s="582" t="s">
        <v>311</v>
      </c>
      <c r="I279" s="530" t="s">
        <v>1392</v>
      </c>
      <c r="J279" s="532"/>
    </row>
    <row r="280" spans="1:10" ht="12.75">
      <c r="A280" s="537" t="s">
        <v>1496</v>
      </c>
      <c r="B280" s="537" t="s">
        <v>1240</v>
      </c>
      <c r="C280" s="538" t="s">
        <v>1499</v>
      </c>
      <c r="D280" s="538"/>
      <c r="E280" s="538"/>
      <c r="F280" s="538"/>
      <c r="G280" s="539"/>
      <c r="H280" s="584" t="s">
        <v>1287</v>
      </c>
      <c r="I280" s="531" t="s">
        <v>1287</v>
      </c>
      <c r="J280" s="532">
        <v>100</v>
      </c>
    </row>
    <row r="281" spans="1:10" ht="12.75">
      <c r="A281" s="537" t="s">
        <v>311</v>
      </c>
      <c r="B281" s="537" t="s">
        <v>555</v>
      </c>
      <c r="C281" s="538" t="s">
        <v>123</v>
      </c>
      <c r="D281" s="538"/>
      <c r="E281" s="538"/>
      <c r="F281" s="538"/>
      <c r="G281" s="539"/>
      <c r="H281" s="584" t="s">
        <v>1287</v>
      </c>
      <c r="I281" s="531" t="s">
        <v>1287</v>
      </c>
      <c r="J281" s="532">
        <v>100</v>
      </c>
    </row>
    <row r="282" spans="1:10" ht="12.75">
      <c r="A282" s="551" t="s">
        <v>311</v>
      </c>
      <c r="B282" s="551" t="s">
        <v>556</v>
      </c>
      <c r="C282" s="552" t="s">
        <v>124</v>
      </c>
      <c r="D282" s="552"/>
      <c r="E282" s="552"/>
      <c r="F282" s="552"/>
      <c r="G282" s="553"/>
      <c r="H282" s="582" t="s">
        <v>311</v>
      </c>
      <c r="I282" s="530" t="s">
        <v>1287</v>
      </c>
      <c r="J282" s="532"/>
    </row>
    <row r="283" spans="1:10" ht="12.75">
      <c r="A283" s="537" t="s">
        <v>311</v>
      </c>
      <c r="B283" s="537" t="s">
        <v>1500</v>
      </c>
      <c r="C283" s="538" t="s">
        <v>1501</v>
      </c>
      <c r="D283" s="538"/>
      <c r="E283" s="538"/>
      <c r="F283" s="538"/>
      <c r="G283" s="539"/>
      <c r="H283" s="584" t="s">
        <v>1502</v>
      </c>
      <c r="I283" s="531" t="s">
        <v>1503</v>
      </c>
      <c r="J283" s="532">
        <v>99.95261707988982</v>
      </c>
    </row>
    <row r="284" spans="1:10" ht="12.75">
      <c r="A284" s="537" t="s">
        <v>1487</v>
      </c>
      <c r="B284" s="537" t="s">
        <v>1504</v>
      </c>
      <c r="C284" s="538" t="s">
        <v>1505</v>
      </c>
      <c r="D284" s="538"/>
      <c r="E284" s="538"/>
      <c r="F284" s="538"/>
      <c r="G284" s="539"/>
      <c r="H284" s="584" t="s">
        <v>1502</v>
      </c>
      <c r="I284" s="531" t="s">
        <v>1503</v>
      </c>
      <c r="J284" s="532">
        <v>99.95261707988982</v>
      </c>
    </row>
    <row r="285" spans="1:10" ht="12.75">
      <c r="A285" s="537" t="s">
        <v>311</v>
      </c>
      <c r="B285" s="537" t="s">
        <v>488</v>
      </c>
      <c r="C285" s="538" t="s">
        <v>489</v>
      </c>
      <c r="D285" s="538"/>
      <c r="E285" s="538"/>
      <c r="F285" s="538"/>
      <c r="G285" s="539"/>
      <c r="H285" s="584" t="s">
        <v>1502</v>
      </c>
      <c r="I285" s="531" t="s">
        <v>1503</v>
      </c>
      <c r="J285" s="532">
        <v>99.95261707988982</v>
      </c>
    </row>
    <row r="286" spans="1:10" ht="12.75">
      <c r="A286" s="551" t="s">
        <v>311</v>
      </c>
      <c r="B286" s="551" t="s">
        <v>502</v>
      </c>
      <c r="C286" s="552" t="s">
        <v>503</v>
      </c>
      <c r="D286" s="552"/>
      <c r="E286" s="552"/>
      <c r="F286" s="552"/>
      <c r="G286" s="553"/>
      <c r="H286" s="582" t="s">
        <v>311</v>
      </c>
      <c r="I286" s="530" t="s">
        <v>1503</v>
      </c>
      <c r="J286" s="532"/>
    </row>
    <row r="287" spans="1:10" ht="12.75">
      <c r="A287" s="537" t="s">
        <v>311</v>
      </c>
      <c r="B287" s="537" t="s">
        <v>1506</v>
      </c>
      <c r="C287" s="538" t="s">
        <v>1507</v>
      </c>
      <c r="D287" s="538"/>
      <c r="E287" s="538"/>
      <c r="F287" s="538"/>
      <c r="G287" s="539"/>
      <c r="H287" s="584" t="s">
        <v>1508</v>
      </c>
      <c r="I287" s="531" t="s">
        <v>1509</v>
      </c>
      <c r="J287" s="532">
        <v>39.33275554675119</v>
      </c>
    </row>
    <row r="288" spans="1:10" ht="12.75">
      <c r="A288" s="537" t="s">
        <v>1510</v>
      </c>
      <c r="B288" s="537" t="s">
        <v>1511</v>
      </c>
      <c r="C288" s="538" t="s">
        <v>1512</v>
      </c>
      <c r="D288" s="538"/>
      <c r="E288" s="538"/>
      <c r="F288" s="538"/>
      <c r="G288" s="539"/>
      <c r="H288" s="584" t="s">
        <v>1508</v>
      </c>
      <c r="I288" s="531" t="s">
        <v>1509</v>
      </c>
      <c r="J288" s="532">
        <v>39.33275554675119</v>
      </c>
    </row>
    <row r="289" spans="1:10" ht="12.75">
      <c r="A289" s="537" t="s">
        <v>311</v>
      </c>
      <c r="B289" s="537" t="s">
        <v>445</v>
      </c>
      <c r="C289" s="538" t="s">
        <v>446</v>
      </c>
      <c r="D289" s="538"/>
      <c r="E289" s="538"/>
      <c r="F289" s="538"/>
      <c r="G289" s="539"/>
      <c r="H289" s="584" t="s">
        <v>1513</v>
      </c>
      <c r="I289" s="531" t="s">
        <v>1227</v>
      </c>
      <c r="J289" s="532">
        <v>0</v>
      </c>
    </row>
    <row r="290" spans="1:10" ht="12.75">
      <c r="A290" s="551" t="s">
        <v>311</v>
      </c>
      <c r="B290" s="551" t="s">
        <v>447</v>
      </c>
      <c r="C290" s="552" t="s">
        <v>448</v>
      </c>
      <c r="D290" s="552"/>
      <c r="E290" s="552"/>
      <c r="F290" s="552"/>
      <c r="G290" s="553"/>
      <c r="H290" s="582" t="s">
        <v>311</v>
      </c>
      <c r="I290" s="530" t="s">
        <v>1227</v>
      </c>
      <c r="J290" s="532"/>
    </row>
    <row r="291" spans="1:10" ht="12.75">
      <c r="A291" s="537" t="s">
        <v>311</v>
      </c>
      <c r="B291" s="537" t="s">
        <v>454</v>
      </c>
      <c r="C291" s="538" t="s">
        <v>455</v>
      </c>
      <c r="D291" s="538"/>
      <c r="E291" s="538"/>
      <c r="F291" s="538"/>
      <c r="G291" s="539"/>
      <c r="H291" s="584" t="s">
        <v>1514</v>
      </c>
      <c r="I291" s="531" t="s">
        <v>1227</v>
      </c>
      <c r="J291" s="532">
        <v>0</v>
      </c>
    </row>
    <row r="292" spans="1:10" ht="12.75">
      <c r="A292" s="551" t="s">
        <v>311</v>
      </c>
      <c r="B292" s="551" t="s">
        <v>458</v>
      </c>
      <c r="C292" s="552" t="s">
        <v>459</v>
      </c>
      <c r="D292" s="552"/>
      <c r="E292" s="552"/>
      <c r="F292" s="552"/>
      <c r="G292" s="553"/>
      <c r="H292" s="582" t="s">
        <v>311</v>
      </c>
      <c r="I292" s="530" t="s">
        <v>1227</v>
      </c>
      <c r="J292" s="532"/>
    </row>
    <row r="293" spans="1:10" ht="12.75">
      <c r="A293" s="551" t="s">
        <v>311</v>
      </c>
      <c r="B293" s="551" t="s">
        <v>460</v>
      </c>
      <c r="C293" s="552" t="s">
        <v>461</v>
      </c>
      <c r="D293" s="552"/>
      <c r="E293" s="552"/>
      <c r="F293" s="552"/>
      <c r="G293" s="553"/>
      <c r="H293" s="582" t="s">
        <v>311</v>
      </c>
      <c r="I293" s="530" t="s">
        <v>1227</v>
      </c>
      <c r="J293" s="532"/>
    </row>
    <row r="294" spans="1:10" ht="12.75">
      <c r="A294" s="537" t="s">
        <v>311</v>
      </c>
      <c r="B294" s="537" t="s">
        <v>464</v>
      </c>
      <c r="C294" s="538" t="s">
        <v>465</v>
      </c>
      <c r="D294" s="538"/>
      <c r="E294" s="538"/>
      <c r="F294" s="538"/>
      <c r="G294" s="539"/>
      <c r="H294" s="584" t="s">
        <v>1515</v>
      </c>
      <c r="I294" s="531" t="s">
        <v>1516</v>
      </c>
      <c r="J294" s="532">
        <v>190.69439848735524</v>
      </c>
    </row>
    <row r="295" spans="1:10" ht="12.75">
      <c r="A295" s="551" t="s">
        <v>311</v>
      </c>
      <c r="B295" s="551" t="s">
        <v>466</v>
      </c>
      <c r="C295" s="552" t="s">
        <v>467</v>
      </c>
      <c r="D295" s="552"/>
      <c r="E295" s="552"/>
      <c r="F295" s="552"/>
      <c r="G295" s="553"/>
      <c r="H295" s="582" t="s">
        <v>311</v>
      </c>
      <c r="I295" s="530" t="s">
        <v>1516</v>
      </c>
      <c r="J295" s="532"/>
    </row>
    <row r="296" spans="1:10" ht="12.75">
      <c r="A296" s="537" t="s">
        <v>311</v>
      </c>
      <c r="B296" s="537" t="s">
        <v>488</v>
      </c>
      <c r="C296" s="538" t="s">
        <v>489</v>
      </c>
      <c r="D296" s="538"/>
      <c r="E296" s="538"/>
      <c r="F296" s="538"/>
      <c r="G296" s="539"/>
      <c r="H296" s="584" t="s">
        <v>1517</v>
      </c>
      <c r="I296" s="531" t="s">
        <v>1518</v>
      </c>
      <c r="J296" s="532">
        <v>39.538220279603614</v>
      </c>
    </row>
    <row r="297" spans="1:10" ht="12.75">
      <c r="A297" s="551" t="s">
        <v>311</v>
      </c>
      <c r="B297" s="551" t="s">
        <v>502</v>
      </c>
      <c r="C297" s="552" t="s">
        <v>503</v>
      </c>
      <c r="D297" s="552"/>
      <c r="E297" s="552"/>
      <c r="F297" s="552"/>
      <c r="G297" s="553"/>
      <c r="H297" s="582" t="s">
        <v>311</v>
      </c>
      <c r="I297" s="530" t="s">
        <v>1518</v>
      </c>
      <c r="J297" s="532"/>
    </row>
    <row r="298" spans="1:10" ht="12.75">
      <c r="A298" s="551"/>
      <c r="B298" s="551"/>
      <c r="C298" s="552"/>
      <c r="D298" s="552"/>
      <c r="E298" s="552"/>
      <c r="F298" s="552"/>
      <c r="G298" s="553"/>
      <c r="H298" s="582"/>
      <c r="I298" s="530"/>
      <c r="J298" s="532"/>
    </row>
    <row r="299" spans="1:10" ht="12.75">
      <c r="A299" s="590" t="s">
        <v>311</v>
      </c>
      <c r="B299" s="590" t="s">
        <v>1519</v>
      </c>
      <c r="C299" s="593"/>
      <c r="D299" s="593"/>
      <c r="E299" s="593"/>
      <c r="F299" s="593"/>
      <c r="G299" s="592"/>
      <c r="H299" s="581" t="s">
        <v>973</v>
      </c>
      <c r="I299" s="542" t="s">
        <v>974</v>
      </c>
      <c r="J299" s="543">
        <v>99.38111392405064</v>
      </c>
    </row>
    <row r="300" spans="1:10" ht="12.75">
      <c r="A300" s="537" t="s">
        <v>311</v>
      </c>
      <c r="B300" s="537" t="s">
        <v>1520</v>
      </c>
      <c r="C300" s="554"/>
      <c r="D300" s="554"/>
      <c r="E300" s="554"/>
      <c r="F300" s="554"/>
      <c r="G300" s="555"/>
      <c r="H300" s="584" t="s">
        <v>1521</v>
      </c>
      <c r="I300" s="531" t="s">
        <v>1522</v>
      </c>
      <c r="J300" s="532">
        <v>99.4227341772152</v>
      </c>
    </row>
    <row r="301" spans="1:10" ht="12.75">
      <c r="A301" s="548" t="s">
        <v>311</v>
      </c>
      <c r="B301" s="548" t="s">
        <v>1523</v>
      </c>
      <c r="C301" s="549"/>
      <c r="D301" s="549"/>
      <c r="E301" s="549"/>
      <c r="F301" s="549"/>
      <c r="G301" s="550"/>
      <c r="H301" s="583" t="s">
        <v>1521</v>
      </c>
      <c r="I301" s="533" t="s">
        <v>1522</v>
      </c>
      <c r="J301" s="534">
        <v>99.4227341772152</v>
      </c>
    </row>
    <row r="302" spans="1:10" ht="12.75">
      <c r="A302" s="537" t="s">
        <v>311</v>
      </c>
      <c r="B302" s="537" t="s">
        <v>1301</v>
      </c>
      <c r="C302" s="538" t="s">
        <v>1302</v>
      </c>
      <c r="D302" s="538"/>
      <c r="E302" s="538"/>
      <c r="F302" s="538"/>
      <c r="G302" s="539"/>
      <c r="H302" s="584" t="s">
        <v>1521</v>
      </c>
      <c r="I302" s="531" t="s">
        <v>1522</v>
      </c>
      <c r="J302" s="532">
        <v>99.4227341772152</v>
      </c>
    </row>
    <row r="303" spans="1:10" ht="12.75">
      <c r="A303" s="537" t="s">
        <v>1299</v>
      </c>
      <c r="B303" s="537" t="s">
        <v>1156</v>
      </c>
      <c r="C303" s="538" t="s">
        <v>1304</v>
      </c>
      <c r="D303" s="538"/>
      <c r="E303" s="538"/>
      <c r="F303" s="538"/>
      <c r="G303" s="539"/>
      <c r="H303" s="584" t="s">
        <v>1521</v>
      </c>
      <c r="I303" s="531" t="s">
        <v>1522</v>
      </c>
      <c r="J303" s="532">
        <v>99.4227341772152</v>
      </c>
    </row>
    <row r="304" spans="1:10" ht="12.75">
      <c r="A304" s="537" t="s">
        <v>311</v>
      </c>
      <c r="B304" s="537" t="s">
        <v>508</v>
      </c>
      <c r="C304" s="538" t="s">
        <v>509</v>
      </c>
      <c r="D304" s="538"/>
      <c r="E304" s="538"/>
      <c r="F304" s="538"/>
      <c r="G304" s="539"/>
      <c r="H304" s="584" t="s">
        <v>1227</v>
      </c>
      <c r="I304" s="531" t="s">
        <v>1524</v>
      </c>
      <c r="J304" s="532">
        <v>0</v>
      </c>
    </row>
    <row r="305" spans="1:10" ht="12.75">
      <c r="A305" s="551" t="s">
        <v>311</v>
      </c>
      <c r="B305" s="551" t="s">
        <v>510</v>
      </c>
      <c r="C305" s="552" t="s">
        <v>509</v>
      </c>
      <c r="D305" s="552"/>
      <c r="E305" s="552"/>
      <c r="F305" s="552"/>
      <c r="G305" s="553"/>
      <c r="H305" s="582" t="s">
        <v>311</v>
      </c>
      <c r="I305" s="530" t="s">
        <v>1524</v>
      </c>
      <c r="J305" s="532"/>
    </row>
    <row r="306" spans="1:10" ht="12.75">
      <c r="A306" s="537" t="s">
        <v>311</v>
      </c>
      <c r="B306" s="537" t="s">
        <v>511</v>
      </c>
      <c r="C306" s="538" t="s">
        <v>512</v>
      </c>
      <c r="D306" s="538"/>
      <c r="E306" s="538"/>
      <c r="F306" s="538"/>
      <c r="G306" s="539"/>
      <c r="H306" s="584" t="s">
        <v>1521</v>
      </c>
      <c r="I306" s="531" t="s">
        <v>1525</v>
      </c>
      <c r="J306" s="532">
        <v>82.18860759493671</v>
      </c>
    </row>
    <row r="307" spans="1:10" ht="12.75">
      <c r="A307" s="551" t="s">
        <v>311</v>
      </c>
      <c r="B307" s="551" t="s">
        <v>523</v>
      </c>
      <c r="C307" s="552" t="s">
        <v>512</v>
      </c>
      <c r="D307" s="552"/>
      <c r="E307" s="552"/>
      <c r="F307" s="552"/>
      <c r="G307" s="553"/>
      <c r="H307" s="582" t="s">
        <v>311</v>
      </c>
      <c r="I307" s="530" t="s">
        <v>1525</v>
      </c>
      <c r="J307" s="532"/>
    </row>
    <row r="308" spans="1:10" ht="12.75">
      <c r="A308" s="537" t="s">
        <v>311</v>
      </c>
      <c r="B308" s="537" t="s">
        <v>1526</v>
      </c>
      <c r="C308" s="554"/>
      <c r="D308" s="554"/>
      <c r="E308" s="554"/>
      <c r="F308" s="554"/>
      <c r="G308" s="555"/>
      <c r="H308" s="584" t="s">
        <v>1521</v>
      </c>
      <c r="I308" s="531" t="s">
        <v>1521</v>
      </c>
      <c r="J308" s="532">
        <v>100</v>
      </c>
    </row>
    <row r="309" spans="1:10" ht="12.75">
      <c r="A309" s="548" t="s">
        <v>311</v>
      </c>
      <c r="B309" s="548" t="s">
        <v>1523</v>
      </c>
      <c r="C309" s="549"/>
      <c r="D309" s="549"/>
      <c r="E309" s="549"/>
      <c r="F309" s="549"/>
      <c r="G309" s="550"/>
      <c r="H309" s="583" t="s">
        <v>1521</v>
      </c>
      <c r="I309" s="533" t="s">
        <v>1521</v>
      </c>
      <c r="J309" s="534">
        <v>100</v>
      </c>
    </row>
    <row r="310" spans="1:10" ht="12.75">
      <c r="A310" s="537" t="s">
        <v>311</v>
      </c>
      <c r="B310" s="537" t="s">
        <v>1301</v>
      </c>
      <c r="C310" s="538" t="s">
        <v>1302</v>
      </c>
      <c r="D310" s="538"/>
      <c r="E310" s="538"/>
      <c r="F310" s="538"/>
      <c r="G310" s="539"/>
      <c r="H310" s="584" t="s">
        <v>1521</v>
      </c>
      <c r="I310" s="531" t="s">
        <v>1521</v>
      </c>
      <c r="J310" s="532">
        <v>100</v>
      </c>
    </row>
    <row r="311" spans="1:10" ht="12.75">
      <c r="A311" s="537" t="s">
        <v>1299</v>
      </c>
      <c r="B311" s="537" t="s">
        <v>1156</v>
      </c>
      <c r="C311" s="538" t="s">
        <v>1304</v>
      </c>
      <c r="D311" s="538"/>
      <c r="E311" s="538"/>
      <c r="F311" s="538"/>
      <c r="G311" s="539"/>
      <c r="H311" s="584" t="s">
        <v>1521</v>
      </c>
      <c r="I311" s="531" t="s">
        <v>1521</v>
      </c>
      <c r="J311" s="532">
        <v>100</v>
      </c>
    </row>
    <row r="312" spans="1:10" ht="12.75">
      <c r="A312" s="537" t="s">
        <v>311</v>
      </c>
      <c r="B312" s="537" t="s">
        <v>488</v>
      </c>
      <c r="C312" s="538" t="s">
        <v>489</v>
      </c>
      <c r="D312" s="538"/>
      <c r="E312" s="538"/>
      <c r="F312" s="538"/>
      <c r="G312" s="539"/>
      <c r="H312" s="584" t="s">
        <v>1527</v>
      </c>
      <c r="I312" s="531" t="s">
        <v>1527</v>
      </c>
      <c r="J312" s="532">
        <v>100</v>
      </c>
    </row>
    <row r="313" spans="1:10" ht="12.75">
      <c r="A313" s="551" t="s">
        <v>311</v>
      </c>
      <c r="B313" s="551" t="s">
        <v>498</v>
      </c>
      <c r="C313" s="552" t="s">
        <v>499</v>
      </c>
      <c r="D313" s="552"/>
      <c r="E313" s="552"/>
      <c r="F313" s="552"/>
      <c r="G313" s="553"/>
      <c r="H313" s="582" t="s">
        <v>311</v>
      </c>
      <c r="I313" s="530" t="s">
        <v>1528</v>
      </c>
      <c r="J313" s="532"/>
    </row>
    <row r="314" spans="1:10" ht="12.75">
      <c r="A314" s="551" t="s">
        <v>311</v>
      </c>
      <c r="B314" s="551" t="s">
        <v>502</v>
      </c>
      <c r="C314" s="552" t="s">
        <v>503</v>
      </c>
      <c r="D314" s="552"/>
      <c r="E314" s="552"/>
      <c r="F314" s="552"/>
      <c r="G314" s="553"/>
      <c r="H314" s="582" t="s">
        <v>311</v>
      </c>
      <c r="I314" s="530" t="s">
        <v>1371</v>
      </c>
      <c r="J314" s="532"/>
    </row>
    <row r="315" spans="1:10" ht="12.75">
      <c r="A315" s="537" t="s">
        <v>311</v>
      </c>
      <c r="B315" s="537" t="s">
        <v>511</v>
      </c>
      <c r="C315" s="538" t="s">
        <v>512</v>
      </c>
      <c r="D315" s="538"/>
      <c r="E315" s="538"/>
      <c r="F315" s="538"/>
      <c r="G315" s="539"/>
      <c r="H315" s="584" t="s">
        <v>1318</v>
      </c>
      <c r="I315" s="531" t="s">
        <v>1318</v>
      </c>
      <c r="J315" s="532">
        <v>100</v>
      </c>
    </row>
    <row r="316" spans="1:10" ht="12.75">
      <c r="A316" s="551" t="s">
        <v>311</v>
      </c>
      <c r="B316" s="551" t="s">
        <v>523</v>
      </c>
      <c r="C316" s="552" t="s">
        <v>512</v>
      </c>
      <c r="D316" s="552"/>
      <c r="E316" s="552"/>
      <c r="F316" s="552"/>
      <c r="G316" s="553"/>
      <c r="H316" s="582" t="s">
        <v>311</v>
      </c>
      <c r="I316" s="530" t="s">
        <v>1318</v>
      </c>
      <c r="J316" s="532"/>
    </row>
    <row r="317" spans="1:10" ht="12.75">
      <c r="A317" s="537" t="s">
        <v>311</v>
      </c>
      <c r="B317" s="537" t="s">
        <v>1529</v>
      </c>
      <c r="C317" s="554"/>
      <c r="D317" s="554"/>
      <c r="E317" s="554"/>
      <c r="F317" s="554"/>
      <c r="G317" s="555"/>
      <c r="H317" s="584" t="s">
        <v>1521</v>
      </c>
      <c r="I317" s="531" t="s">
        <v>1530</v>
      </c>
      <c r="J317" s="532">
        <v>99.63969620253165</v>
      </c>
    </row>
    <row r="318" spans="1:10" ht="12.75">
      <c r="A318" s="548" t="s">
        <v>311</v>
      </c>
      <c r="B318" s="548" t="s">
        <v>1523</v>
      </c>
      <c r="C318" s="549"/>
      <c r="D318" s="549"/>
      <c r="E318" s="549"/>
      <c r="F318" s="549"/>
      <c r="G318" s="550"/>
      <c r="H318" s="583" t="s">
        <v>1521</v>
      </c>
      <c r="I318" s="533" t="s">
        <v>1530</v>
      </c>
      <c r="J318" s="534">
        <v>99.63969620253165</v>
      </c>
    </row>
    <row r="319" spans="1:10" ht="12.75">
      <c r="A319" s="537" t="s">
        <v>311</v>
      </c>
      <c r="B319" s="537" t="s">
        <v>1301</v>
      </c>
      <c r="C319" s="538" t="s">
        <v>1302</v>
      </c>
      <c r="D319" s="538"/>
      <c r="E319" s="538"/>
      <c r="F319" s="538"/>
      <c r="G319" s="539"/>
      <c r="H319" s="584" t="s">
        <v>1521</v>
      </c>
      <c r="I319" s="531" t="s">
        <v>1530</v>
      </c>
      <c r="J319" s="532">
        <v>99.63969620253165</v>
      </c>
    </row>
    <row r="320" spans="1:10" ht="12.75">
      <c r="A320" s="537" t="s">
        <v>1299</v>
      </c>
      <c r="B320" s="537" t="s">
        <v>1156</v>
      </c>
      <c r="C320" s="538" t="s">
        <v>1304</v>
      </c>
      <c r="D320" s="538"/>
      <c r="E320" s="538"/>
      <c r="F320" s="538"/>
      <c r="G320" s="539"/>
      <c r="H320" s="584" t="s">
        <v>1521</v>
      </c>
      <c r="I320" s="531" t="s">
        <v>1530</v>
      </c>
      <c r="J320" s="532">
        <v>99.63969620253165</v>
      </c>
    </row>
    <row r="321" spans="1:10" ht="12.75">
      <c r="A321" s="537" t="s">
        <v>311</v>
      </c>
      <c r="B321" s="537" t="s">
        <v>474</v>
      </c>
      <c r="C321" s="538" t="s">
        <v>475</v>
      </c>
      <c r="D321" s="538"/>
      <c r="E321" s="538"/>
      <c r="F321" s="538"/>
      <c r="G321" s="539"/>
      <c r="H321" s="584" t="s">
        <v>1531</v>
      </c>
      <c r="I321" s="531" t="s">
        <v>1532</v>
      </c>
      <c r="J321" s="532">
        <v>91.82166666666666</v>
      </c>
    </row>
    <row r="322" spans="1:10" ht="12.75">
      <c r="A322" s="551" t="s">
        <v>311</v>
      </c>
      <c r="B322" s="551" t="s">
        <v>476</v>
      </c>
      <c r="C322" s="552" t="s">
        <v>477</v>
      </c>
      <c r="D322" s="552"/>
      <c r="E322" s="552"/>
      <c r="F322" s="552"/>
      <c r="G322" s="553"/>
      <c r="H322" s="582" t="s">
        <v>311</v>
      </c>
      <c r="I322" s="530" t="s">
        <v>1532</v>
      </c>
      <c r="J322" s="532"/>
    </row>
    <row r="323" spans="1:10" ht="12.75">
      <c r="A323" s="537" t="s">
        <v>311</v>
      </c>
      <c r="B323" s="537" t="s">
        <v>488</v>
      </c>
      <c r="C323" s="538" t="s">
        <v>489</v>
      </c>
      <c r="D323" s="538"/>
      <c r="E323" s="538"/>
      <c r="F323" s="538"/>
      <c r="G323" s="539"/>
      <c r="H323" s="584" t="s">
        <v>1193</v>
      </c>
      <c r="I323" s="531" t="s">
        <v>1533</v>
      </c>
      <c r="J323" s="532">
        <v>81.65535714285714</v>
      </c>
    </row>
    <row r="324" spans="1:10" ht="12.75">
      <c r="A324" s="551" t="s">
        <v>311</v>
      </c>
      <c r="B324" s="551" t="s">
        <v>490</v>
      </c>
      <c r="C324" s="552" t="s">
        <v>491</v>
      </c>
      <c r="D324" s="552"/>
      <c r="E324" s="552"/>
      <c r="F324" s="552"/>
      <c r="G324" s="553"/>
      <c r="H324" s="582" t="s">
        <v>311</v>
      </c>
      <c r="I324" s="530" t="s">
        <v>1534</v>
      </c>
      <c r="J324" s="532"/>
    </row>
    <row r="325" spans="1:10" ht="12.75">
      <c r="A325" s="551" t="s">
        <v>311</v>
      </c>
      <c r="B325" s="551" t="s">
        <v>494</v>
      </c>
      <c r="C325" s="552" t="s">
        <v>495</v>
      </c>
      <c r="D325" s="552"/>
      <c r="E325" s="552"/>
      <c r="F325" s="552"/>
      <c r="G325" s="553"/>
      <c r="H325" s="582" t="s">
        <v>311</v>
      </c>
      <c r="I325" s="530" t="s">
        <v>1535</v>
      </c>
      <c r="J325" s="532"/>
    </row>
    <row r="326" spans="1:10" ht="12.75">
      <c r="A326" s="551" t="s">
        <v>311</v>
      </c>
      <c r="B326" s="551" t="s">
        <v>506</v>
      </c>
      <c r="C326" s="552" t="s">
        <v>507</v>
      </c>
      <c r="D326" s="552"/>
      <c r="E326" s="552"/>
      <c r="F326" s="552"/>
      <c r="G326" s="553"/>
      <c r="H326" s="582" t="s">
        <v>311</v>
      </c>
      <c r="I326" s="530" t="s">
        <v>1536</v>
      </c>
      <c r="J326" s="532"/>
    </row>
    <row r="327" spans="1:10" ht="12.75">
      <c r="A327" s="537" t="s">
        <v>311</v>
      </c>
      <c r="B327" s="537" t="s">
        <v>508</v>
      </c>
      <c r="C327" s="538" t="s">
        <v>509</v>
      </c>
      <c r="D327" s="538"/>
      <c r="E327" s="538"/>
      <c r="F327" s="538"/>
      <c r="G327" s="539"/>
      <c r="H327" s="584" t="s">
        <v>1537</v>
      </c>
      <c r="I327" s="531" t="s">
        <v>1538</v>
      </c>
      <c r="J327" s="532">
        <v>159.90654205607478</v>
      </c>
    </row>
    <row r="328" spans="1:10" ht="12.75">
      <c r="A328" s="551" t="s">
        <v>311</v>
      </c>
      <c r="B328" s="551" t="s">
        <v>510</v>
      </c>
      <c r="C328" s="552" t="s">
        <v>509</v>
      </c>
      <c r="D328" s="552"/>
      <c r="E328" s="552"/>
      <c r="F328" s="552"/>
      <c r="G328" s="553"/>
      <c r="H328" s="582" t="s">
        <v>311</v>
      </c>
      <c r="I328" s="530" t="s">
        <v>1538</v>
      </c>
      <c r="J328" s="532"/>
    </row>
    <row r="329" spans="1:10" ht="12.75">
      <c r="A329" s="537" t="s">
        <v>311</v>
      </c>
      <c r="B329" s="537" t="s">
        <v>511</v>
      </c>
      <c r="C329" s="538" t="s">
        <v>512</v>
      </c>
      <c r="D329" s="538"/>
      <c r="E329" s="538"/>
      <c r="F329" s="538"/>
      <c r="G329" s="539"/>
      <c r="H329" s="584" t="s">
        <v>1539</v>
      </c>
      <c r="I329" s="531" t="s">
        <v>1540</v>
      </c>
      <c r="J329" s="532">
        <v>72.28873239436619</v>
      </c>
    </row>
    <row r="330" spans="1:10" ht="12.75">
      <c r="A330" s="551" t="s">
        <v>311</v>
      </c>
      <c r="B330" s="551" t="s">
        <v>517</v>
      </c>
      <c r="C330" s="552" t="s">
        <v>518</v>
      </c>
      <c r="D330" s="552"/>
      <c r="E330" s="552"/>
      <c r="F330" s="552"/>
      <c r="G330" s="553"/>
      <c r="H330" s="582" t="s">
        <v>311</v>
      </c>
      <c r="I330" s="530" t="s">
        <v>1541</v>
      </c>
      <c r="J330" s="532"/>
    </row>
    <row r="331" spans="1:10" ht="12.75">
      <c r="A331" s="551" t="s">
        <v>311</v>
      </c>
      <c r="B331" s="551" t="s">
        <v>523</v>
      </c>
      <c r="C331" s="552" t="s">
        <v>512</v>
      </c>
      <c r="D331" s="552"/>
      <c r="E331" s="552"/>
      <c r="F331" s="552"/>
      <c r="G331" s="553"/>
      <c r="H331" s="582" t="s">
        <v>311</v>
      </c>
      <c r="I331" s="530" t="s">
        <v>1542</v>
      </c>
      <c r="J331" s="532"/>
    </row>
    <row r="332" spans="1:10" ht="12.75">
      <c r="A332" s="537" t="s">
        <v>311</v>
      </c>
      <c r="B332" s="537" t="s">
        <v>1543</v>
      </c>
      <c r="C332" s="554"/>
      <c r="D332" s="554"/>
      <c r="E332" s="554"/>
      <c r="F332" s="554"/>
      <c r="G332" s="555"/>
      <c r="H332" s="584" t="s">
        <v>1521</v>
      </c>
      <c r="I332" s="531" t="s">
        <v>1544</v>
      </c>
      <c r="J332" s="532">
        <v>98.4620253164557</v>
      </c>
    </row>
    <row r="333" spans="1:10" ht="12.75">
      <c r="A333" s="548" t="s">
        <v>311</v>
      </c>
      <c r="B333" s="548" t="s">
        <v>1523</v>
      </c>
      <c r="C333" s="549"/>
      <c r="D333" s="549"/>
      <c r="E333" s="549"/>
      <c r="F333" s="549"/>
      <c r="G333" s="550"/>
      <c r="H333" s="583" t="s">
        <v>1521</v>
      </c>
      <c r="I333" s="533" t="s">
        <v>1544</v>
      </c>
      <c r="J333" s="534">
        <v>98.4620253164557</v>
      </c>
    </row>
    <row r="334" spans="1:10" ht="12.75">
      <c r="A334" s="537" t="s">
        <v>311</v>
      </c>
      <c r="B334" s="537" t="s">
        <v>1301</v>
      </c>
      <c r="C334" s="538" t="s">
        <v>1302</v>
      </c>
      <c r="D334" s="538"/>
      <c r="E334" s="538"/>
      <c r="F334" s="538"/>
      <c r="G334" s="539"/>
      <c r="H334" s="584" t="s">
        <v>1521</v>
      </c>
      <c r="I334" s="531" t="s">
        <v>1544</v>
      </c>
      <c r="J334" s="532">
        <v>98.4620253164557</v>
      </c>
    </row>
    <row r="335" spans="1:10" ht="12.75">
      <c r="A335" s="537" t="s">
        <v>1299</v>
      </c>
      <c r="B335" s="537" t="s">
        <v>1156</v>
      </c>
      <c r="C335" s="538" t="s">
        <v>1304</v>
      </c>
      <c r="D335" s="538"/>
      <c r="E335" s="538"/>
      <c r="F335" s="538"/>
      <c r="G335" s="539"/>
      <c r="H335" s="584" t="s">
        <v>1521</v>
      </c>
      <c r="I335" s="531" t="s">
        <v>1544</v>
      </c>
      <c r="J335" s="532">
        <v>98.4620253164557</v>
      </c>
    </row>
    <row r="336" spans="1:10" ht="12.75">
      <c r="A336" s="537" t="s">
        <v>311</v>
      </c>
      <c r="B336" s="537" t="s">
        <v>488</v>
      </c>
      <c r="C336" s="538" t="s">
        <v>489</v>
      </c>
      <c r="D336" s="538"/>
      <c r="E336" s="538"/>
      <c r="F336" s="538"/>
      <c r="G336" s="539"/>
      <c r="H336" s="584" t="s">
        <v>1545</v>
      </c>
      <c r="I336" s="531" t="s">
        <v>1546</v>
      </c>
      <c r="J336" s="532">
        <v>99.53812154696134</v>
      </c>
    </row>
    <row r="337" spans="1:10" ht="12.75">
      <c r="A337" s="551" t="s">
        <v>311</v>
      </c>
      <c r="B337" s="551" t="s">
        <v>490</v>
      </c>
      <c r="C337" s="552" t="s">
        <v>491</v>
      </c>
      <c r="D337" s="552"/>
      <c r="E337" s="552"/>
      <c r="F337" s="552"/>
      <c r="G337" s="553"/>
      <c r="H337" s="582" t="s">
        <v>311</v>
      </c>
      <c r="I337" s="530" t="s">
        <v>1134</v>
      </c>
      <c r="J337" s="532"/>
    </row>
    <row r="338" spans="1:10" ht="12.75">
      <c r="A338" s="551" t="s">
        <v>311</v>
      </c>
      <c r="B338" s="551" t="s">
        <v>494</v>
      </c>
      <c r="C338" s="552" t="s">
        <v>495</v>
      </c>
      <c r="D338" s="552"/>
      <c r="E338" s="552"/>
      <c r="F338" s="552"/>
      <c r="G338" s="553"/>
      <c r="H338" s="582" t="s">
        <v>311</v>
      </c>
      <c r="I338" s="530" t="s">
        <v>1547</v>
      </c>
      <c r="J338" s="532"/>
    </row>
    <row r="339" spans="1:10" ht="12.75">
      <c r="A339" s="537" t="s">
        <v>311</v>
      </c>
      <c r="B339" s="537" t="s">
        <v>508</v>
      </c>
      <c r="C339" s="538" t="s">
        <v>509</v>
      </c>
      <c r="D339" s="538"/>
      <c r="E339" s="538"/>
      <c r="F339" s="538"/>
      <c r="G339" s="539"/>
      <c r="H339" s="584" t="s">
        <v>1227</v>
      </c>
      <c r="I339" s="531" t="s">
        <v>1548</v>
      </c>
      <c r="J339" s="532">
        <v>0</v>
      </c>
    </row>
    <row r="340" spans="1:10" ht="12.75">
      <c r="A340" s="551" t="s">
        <v>311</v>
      </c>
      <c r="B340" s="551" t="s">
        <v>510</v>
      </c>
      <c r="C340" s="552" t="s">
        <v>509</v>
      </c>
      <c r="D340" s="552"/>
      <c r="E340" s="552"/>
      <c r="F340" s="552"/>
      <c r="G340" s="553"/>
      <c r="H340" s="582" t="s">
        <v>311</v>
      </c>
      <c r="I340" s="530" t="s">
        <v>1548</v>
      </c>
      <c r="J340" s="532"/>
    </row>
    <row r="341" spans="1:10" ht="12.75">
      <c r="A341" s="537" t="s">
        <v>311</v>
      </c>
      <c r="B341" s="537" t="s">
        <v>511</v>
      </c>
      <c r="C341" s="538" t="s">
        <v>512</v>
      </c>
      <c r="D341" s="538"/>
      <c r="E341" s="538"/>
      <c r="F341" s="538"/>
      <c r="G341" s="539"/>
      <c r="H341" s="584" t="s">
        <v>1549</v>
      </c>
      <c r="I341" s="531" t="s">
        <v>1340</v>
      </c>
      <c r="J341" s="532">
        <v>23.364485981308412</v>
      </c>
    </row>
    <row r="342" spans="1:10" ht="12.75">
      <c r="A342" s="551" t="s">
        <v>311</v>
      </c>
      <c r="B342" s="551" t="s">
        <v>523</v>
      </c>
      <c r="C342" s="552" t="s">
        <v>512</v>
      </c>
      <c r="D342" s="552"/>
      <c r="E342" s="552"/>
      <c r="F342" s="552"/>
      <c r="G342" s="553"/>
      <c r="H342" s="582" t="s">
        <v>311</v>
      </c>
      <c r="I342" s="530" t="s">
        <v>1340</v>
      </c>
      <c r="J342" s="532"/>
    </row>
    <row r="343" spans="1:10" ht="12.75">
      <c r="A343" s="551"/>
      <c r="B343" s="551"/>
      <c r="C343" s="552"/>
      <c r="D343" s="552"/>
      <c r="E343" s="552"/>
      <c r="F343" s="552"/>
      <c r="G343" s="553"/>
      <c r="H343" s="582"/>
      <c r="I343" s="530"/>
      <c r="J343" s="532"/>
    </row>
    <row r="344" spans="1:10" ht="12.75">
      <c r="A344" s="590" t="s">
        <v>311</v>
      </c>
      <c r="B344" s="590" t="s">
        <v>1550</v>
      </c>
      <c r="C344" s="593"/>
      <c r="D344" s="593"/>
      <c r="E344" s="593"/>
      <c r="F344" s="593"/>
      <c r="G344" s="592"/>
      <c r="H344" s="581" t="s">
        <v>977</v>
      </c>
      <c r="I344" s="542" t="s">
        <v>978</v>
      </c>
      <c r="J344" s="543">
        <v>87.75438788507108</v>
      </c>
    </row>
    <row r="345" spans="1:10" ht="12.75">
      <c r="A345" s="537" t="s">
        <v>311</v>
      </c>
      <c r="B345" s="537" t="s">
        <v>1551</v>
      </c>
      <c r="C345" s="554"/>
      <c r="D345" s="554"/>
      <c r="E345" s="554"/>
      <c r="F345" s="554"/>
      <c r="G345" s="555"/>
      <c r="H345" s="584" t="s">
        <v>977</v>
      </c>
      <c r="I345" s="531" t="s">
        <v>978</v>
      </c>
      <c r="J345" s="532">
        <v>87.75438788507108</v>
      </c>
    </row>
    <row r="346" spans="1:10" ht="12.75">
      <c r="A346" s="548" t="s">
        <v>311</v>
      </c>
      <c r="B346" s="548" t="s">
        <v>1552</v>
      </c>
      <c r="C346" s="549"/>
      <c r="D346" s="549"/>
      <c r="E346" s="549"/>
      <c r="F346" s="549"/>
      <c r="G346" s="550"/>
      <c r="H346" s="583" t="s">
        <v>1553</v>
      </c>
      <c r="I346" s="533" t="s">
        <v>1554</v>
      </c>
      <c r="J346" s="534">
        <v>99.7434537444934</v>
      </c>
    </row>
    <row r="347" spans="1:10" ht="12.75">
      <c r="A347" s="548" t="s">
        <v>311</v>
      </c>
      <c r="B347" s="548" t="s">
        <v>1555</v>
      </c>
      <c r="C347" s="549"/>
      <c r="D347" s="549"/>
      <c r="E347" s="549"/>
      <c r="F347" s="549"/>
      <c r="G347" s="550"/>
      <c r="H347" s="583" t="s">
        <v>1556</v>
      </c>
      <c r="I347" s="533" t="s">
        <v>1557</v>
      </c>
      <c r="J347" s="534">
        <v>93.99530098972659</v>
      </c>
    </row>
    <row r="348" spans="1:10" ht="12.75">
      <c r="A348" s="548" t="s">
        <v>311</v>
      </c>
      <c r="B348" s="548" t="s">
        <v>1558</v>
      </c>
      <c r="C348" s="549"/>
      <c r="D348" s="549"/>
      <c r="E348" s="549"/>
      <c r="F348" s="549"/>
      <c r="G348" s="550"/>
      <c r="H348" s="583" t="s">
        <v>1559</v>
      </c>
      <c r="I348" s="533" t="s">
        <v>1560</v>
      </c>
      <c r="J348" s="534">
        <v>53.734548949462045</v>
      </c>
    </row>
    <row r="349" spans="1:10" ht="12.75">
      <c r="A349" s="548" t="s">
        <v>311</v>
      </c>
      <c r="B349" s="548" t="s">
        <v>1561</v>
      </c>
      <c r="C349" s="549"/>
      <c r="D349" s="549"/>
      <c r="E349" s="549"/>
      <c r="F349" s="549"/>
      <c r="G349" s="550"/>
      <c r="H349" s="583" t="s">
        <v>1562</v>
      </c>
      <c r="I349" s="533" t="s">
        <v>1562</v>
      </c>
      <c r="J349" s="534">
        <v>100</v>
      </c>
    </row>
    <row r="350" spans="1:10" ht="12.75">
      <c r="A350" s="548" t="s">
        <v>311</v>
      </c>
      <c r="B350" s="548" t="s">
        <v>1563</v>
      </c>
      <c r="C350" s="549"/>
      <c r="D350" s="549"/>
      <c r="E350" s="549"/>
      <c r="F350" s="549"/>
      <c r="G350" s="550"/>
      <c r="H350" s="583" t="s">
        <v>1227</v>
      </c>
      <c r="I350" s="533" t="s">
        <v>1564</v>
      </c>
      <c r="J350" s="534">
        <v>0</v>
      </c>
    </row>
    <row r="351" spans="1:10" ht="12.75">
      <c r="A351" s="548" t="s">
        <v>311</v>
      </c>
      <c r="B351" s="548" t="s">
        <v>1565</v>
      </c>
      <c r="C351" s="549"/>
      <c r="D351" s="549"/>
      <c r="E351" s="549"/>
      <c r="F351" s="549"/>
      <c r="G351" s="550"/>
      <c r="H351" s="583" t="s">
        <v>1566</v>
      </c>
      <c r="I351" s="533" t="s">
        <v>1567</v>
      </c>
      <c r="J351" s="534">
        <v>71.564325263491</v>
      </c>
    </row>
    <row r="352" spans="1:10" ht="12.75">
      <c r="A352" s="537" t="s">
        <v>311</v>
      </c>
      <c r="B352" s="537" t="s">
        <v>1305</v>
      </c>
      <c r="C352" s="538" t="s">
        <v>1306</v>
      </c>
      <c r="D352" s="538"/>
      <c r="E352" s="538"/>
      <c r="F352" s="538"/>
      <c r="G352" s="539"/>
      <c r="H352" s="584" t="s">
        <v>977</v>
      </c>
      <c r="I352" s="531" t="s">
        <v>978</v>
      </c>
      <c r="J352" s="532">
        <v>87.75438788507108</v>
      </c>
    </row>
    <row r="353" spans="1:10" ht="12.75">
      <c r="A353" s="537" t="s">
        <v>1309</v>
      </c>
      <c r="B353" s="537" t="s">
        <v>1156</v>
      </c>
      <c r="C353" s="538" t="s">
        <v>1568</v>
      </c>
      <c r="D353" s="538"/>
      <c r="E353" s="538"/>
      <c r="F353" s="538"/>
      <c r="G353" s="539"/>
      <c r="H353" s="584" t="s">
        <v>1562</v>
      </c>
      <c r="I353" s="531" t="s">
        <v>1562</v>
      </c>
      <c r="J353" s="532">
        <v>100</v>
      </c>
    </row>
    <row r="354" spans="1:10" ht="12.75">
      <c r="A354" s="537" t="s">
        <v>311</v>
      </c>
      <c r="B354" s="537" t="s">
        <v>445</v>
      </c>
      <c r="C354" s="538" t="s">
        <v>446</v>
      </c>
      <c r="D354" s="538"/>
      <c r="E354" s="538"/>
      <c r="F354" s="538"/>
      <c r="G354" s="539"/>
      <c r="H354" s="584" t="s">
        <v>1569</v>
      </c>
      <c r="I354" s="531" t="s">
        <v>1569</v>
      </c>
      <c r="J354" s="532">
        <v>100</v>
      </c>
    </row>
    <row r="355" spans="1:10" ht="12.75">
      <c r="A355" s="551" t="s">
        <v>311</v>
      </c>
      <c r="B355" s="551" t="s">
        <v>447</v>
      </c>
      <c r="C355" s="552" t="s">
        <v>448</v>
      </c>
      <c r="D355" s="552"/>
      <c r="E355" s="552"/>
      <c r="F355" s="552"/>
      <c r="G355" s="553"/>
      <c r="H355" s="582" t="s">
        <v>311</v>
      </c>
      <c r="I355" s="530" t="s">
        <v>1569</v>
      </c>
      <c r="J355" s="532"/>
    </row>
    <row r="356" spans="1:10" ht="12.75">
      <c r="A356" s="537" t="s">
        <v>311</v>
      </c>
      <c r="B356" s="537" t="s">
        <v>454</v>
      </c>
      <c r="C356" s="538" t="s">
        <v>455</v>
      </c>
      <c r="D356" s="538"/>
      <c r="E356" s="538"/>
      <c r="F356" s="538"/>
      <c r="G356" s="539"/>
      <c r="H356" s="584" t="s">
        <v>1570</v>
      </c>
      <c r="I356" s="531" t="s">
        <v>1570</v>
      </c>
      <c r="J356" s="532">
        <v>100</v>
      </c>
    </row>
    <row r="357" spans="1:10" ht="12.75">
      <c r="A357" s="551" t="s">
        <v>311</v>
      </c>
      <c r="B357" s="551" t="s">
        <v>456</v>
      </c>
      <c r="C357" s="552" t="s">
        <v>457</v>
      </c>
      <c r="D357" s="552"/>
      <c r="E357" s="552"/>
      <c r="F357" s="552"/>
      <c r="G357" s="553"/>
      <c r="H357" s="582" t="s">
        <v>311</v>
      </c>
      <c r="I357" s="530" t="s">
        <v>1571</v>
      </c>
      <c r="J357" s="532"/>
    </row>
    <row r="358" spans="1:10" ht="12.75">
      <c r="A358" s="551" t="s">
        <v>311</v>
      </c>
      <c r="B358" s="551" t="s">
        <v>458</v>
      </c>
      <c r="C358" s="552" t="s">
        <v>459</v>
      </c>
      <c r="D358" s="552"/>
      <c r="E358" s="552"/>
      <c r="F358" s="552"/>
      <c r="G358" s="553"/>
      <c r="H358" s="582" t="s">
        <v>311</v>
      </c>
      <c r="I358" s="530" t="s">
        <v>1572</v>
      </c>
      <c r="J358" s="532"/>
    </row>
    <row r="359" spans="1:10" ht="12.75">
      <c r="A359" s="551" t="s">
        <v>311</v>
      </c>
      <c r="B359" s="551" t="s">
        <v>460</v>
      </c>
      <c r="C359" s="552" t="s">
        <v>461</v>
      </c>
      <c r="D359" s="552"/>
      <c r="E359" s="552"/>
      <c r="F359" s="552"/>
      <c r="G359" s="553"/>
      <c r="H359" s="582" t="s">
        <v>311</v>
      </c>
      <c r="I359" s="530" t="s">
        <v>1573</v>
      </c>
      <c r="J359" s="532"/>
    </row>
    <row r="360" spans="1:10" ht="12.75">
      <c r="A360" s="537" t="s">
        <v>311</v>
      </c>
      <c r="B360" s="537" t="s">
        <v>464</v>
      </c>
      <c r="C360" s="538" t="s">
        <v>465</v>
      </c>
      <c r="D360" s="538"/>
      <c r="E360" s="538"/>
      <c r="F360" s="538"/>
      <c r="G360" s="539"/>
      <c r="H360" s="584" t="s">
        <v>1467</v>
      </c>
      <c r="I360" s="531" t="s">
        <v>1467</v>
      </c>
      <c r="J360" s="532">
        <v>100</v>
      </c>
    </row>
    <row r="361" spans="1:10" ht="12.75">
      <c r="A361" s="551" t="s">
        <v>311</v>
      </c>
      <c r="B361" s="551" t="s">
        <v>468</v>
      </c>
      <c r="C361" s="552" t="s">
        <v>469</v>
      </c>
      <c r="D361" s="552"/>
      <c r="E361" s="552"/>
      <c r="F361" s="552"/>
      <c r="G361" s="553"/>
      <c r="H361" s="582" t="s">
        <v>311</v>
      </c>
      <c r="I361" s="530" t="s">
        <v>1467</v>
      </c>
      <c r="J361" s="532"/>
    </row>
    <row r="362" spans="1:10" ht="12.75">
      <c r="A362" s="537" t="s">
        <v>311</v>
      </c>
      <c r="B362" s="537" t="s">
        <v>474</v>
      </c>
      <c r="C362" s="538" t="s">
        <v>475</v>
      </c>
      <c r="D362" s="538"/>
      <c r="E362" s="538"/>
      <c r="F362" s="538"/>
      <c r="G362" s="539"/>
      <c r="H362" s="584" t="s">
        <v>1574</v>
      </c>
      <c r="I362" s="531" t="s">
        <v>1574</v>
      </c>
      <c r="J362" s="532">
        <v>100</v>
      </c>
    </row>
    <row r="363" spans="1:10" ht="12.75">
      <c r="A363" s="551" t="s">
        <v>311</v>
      </c>
      <c r="B363" s="551" t="s">
        <v>480</v>
      </c>
      <c r="C363" s="552" t="s">
        <v>481</v>
      </c>
      <c r="D363" s="552"/>
      <c r="E363" s="552"/>
      <c r="F363" s="552"/>
      <c r="G363" s="553"/>
      <c r="H363" s="582" t="s">
        <v>311</v>
      </c>
      <c r="I363" s="530" t="s">
        <v>1575</v>
      </c>
      <c r="J363" s="532"/>
    </row>
    <row r="364" spans="1:10" ht="12.75">
      <c r="A364" s="551" t="s">
        <v>311</v>
      </c>
      <c r="B364" s="551" t="s">
        <v>482</v>
      </c>
      <c r="C364" s="552" t="s">
        <v>483</v>
      </c>
      <c r="D364" s="552"/>
      <c r="E364" s="552"/>
      <c r="F364" s="552"/>
      <c r="G364" s="553"/>
      <c r="H364" s="582" t="s">
        <v>311</v>
      </c>
      <c r="I364" s="530" t="s">
        <v>1134</v>
      </c>
      <c r="J364" s="532"/>
    </row>
    <row r="365" spans="1:10" ht="12.75">
      <c r="A365" s="551" t="s">
        <v>311</v>
      </c>
      <c r="B365" s="551" t="s">
        <v>486</v>
      </c>
      <c r="C365" s="552" t="s">
        <v>487</v>
      </c>
      <c r="D365" s="552"/>
      <c r="E365" s="552"/>
      <c r="F365" s="552"/>
      <c r="G365" s="553"/>
      <c r="H365" s="582" t="s">
        <v>311</v>
      </c>
      <c r="I365" s="530" t="s">
        <v>1193</v>
      </c>
      <c r="J365" s="532"/>
    </row>
    <row r="366" spans="1:10" ht="12.75">
      <c r="A366" s="537" t="s">
        <v>311</v>
      </c>
      <c r="B366" s="537" t="s">
        <v>488</v>
      </c>
      <c r="C366" s="538" t="s">
        <v>489</v>
      </c>
      <c r="D366" s="538"/>
      <c r="E366" s="538"/>
      <c r="F366" s="538"/>
      <c r="G366" s="539"/>
      <c r="H366" s="584" t="s">
        <v>1576</v>
      </c>
      <c r="I366" s="531" t="s">
        <v>1576</v>
      </c>
      <c r="J366" s="532">
        <v>100</v>
      </c>
    </row>
    <row r="367" spans="1:10" ht="12.75">
      <c r="A367" s="551" t="s">
        <v>311</v>
      </c>
      <c r="B367" s="551" t="s">
        <v>490</v>
      </c>
      <c r="C367" s="552" t="s">
        <v>491</v>
      </c>
      <c r="D367" s="552"/>
      <c r="E367" s="552"/>
      <c r="F367" s="552"/>
      <c r="G367" s="553"/>
      <c r="H367" s="582" t="s">
        <v>311</v>
      </c>
      <c r="I367" s="530" t="s">
        <v>1201</v>
      </c>
      <c r="J367" s="532"/>
    </row>
    <row r="368" spans="1:10" ht="12.75">
      <c r="A368" s="551" t="s">
        <v>311</v>
      </c>
      <c r="B368" s="551" t="s">
        <v>492</v>
      </c>
      <c r="C368" s="552" t="s">
        <v>493</v>
      </c>
      <c r="D368" s="552"/>
      <c r="E368" s="552"/>
      <c r="F368" s="552"/>
      <c r="G368" s="553"/>
      <c r="H368" s="582" t="s">
        <v>311</v>
      </c>
      <c r="I368" s="530" t="s">
        <v>1577</v>
      </c>
      <c r="J368" s="532"/>
    </row>
    <row r="369" spans="1:10" ht="12.75">
      <c r="A369" s="551" t="s">
        <v>311</v>
      </c>
      <c r="B369" s="551" t="s">
        <v>496</v>
      </c>
      <c r="C369" s="552" t="s">
        <v>497</v>
      </c>
      <c r="D369" s="552"/>
      <c r="E369" s="552"/>
      <c r="F369" s="552"/>
      <c r="G369" s="553"/>
      <c r="H369" s="582" t="s">
        <v>311</v>
      </c>
      <c r="I369" s="530" t="s">
        <v>1287</v>
      </c>
      <c r="J369" s="532"/>
    </row>
    <row r="370" spans="1:10" ht="12.75">
      <c r="A370" s="537" t="s">
        <v>311</v>
      </c>
      <c r="B370" s="537" t="s">
        <v>511</v>
      </c>
      <c r="C370" s="538" t="s">
        <v>512</v>
      </c>
      <c r="D370" s="538"/>
      <c r="E370" s="538"/>
      <c r="F370" s="538"/>
      <c r="G370" s="539"/>
      <c r="H370" s="584" t="s">
        <v>1573</v>
      </c>
      <c r="I370" s="531" t="s">
        <v>1573</v>
      </c>
      <c r="J370" s="532">
        <v>100</v>
      </c>
    </row>
    <row r="371" spans="1:10" ht="12.75">
      <c r="A371" s="551" t="s">
        <v>311</v>
      </c>
      <c r="B371" s="551" t="s">
        <v>515</v>
      </c>
      <c r="C371" s="552" t="s">
        <v>516</v>
      </c>
      <c r="D371" s="552"/>
      <c r="E371" s="552"/>
      <c r="F371" s="552"/>
      <c r="G371" s="553"/>
      <c r="H371" s="582" t="s">
        <v>311</v>
      </c>
      <c r="I371" s="530" t="s">
        <v>1573</v>
      </c>
      <c r="J371" s="532"/>
    </row>
    <row r="372" spans="1:10" ht="12.75">
      <c r="A372" s="537" t="s">
        <v>1309</v>
      </c>
      <c r="B372" s="537" t="s">
        <v>1459</v>
      </c>
      <c r="C372" s="538" t="s">
        <v>1568</v>
      </c>
      <c r="D372" s="538"/>
      <c r="E372" s="538"/>
      <c r="F372" s="538"/>
      <c r="G372" s="539"/>
      <c r="H372" s="584" t="s">
        <v>1578</v>
      </c>
      <c r="I372" s="531" t="s">
        <v>1579</v>
      </c>
      <c r="J372" s="532">
        <v>83.4643182322919</v>
      </c>
    </row>
    <row r="373" spans="1:10" ht="12.75">
      <c r="A373" s="537" t="s">
        <v>311</v>
      </c>
      <c r="B373" s="537" t="s">
        <v>445</v>
      </c>
      <c r="C373" s="538" t="s">
        <v>446</v>
      </c>
      <c r="D373" s="538"/>
      <c r="E373" s="538"/>
      <c r="F373" s="538"/>
      <c r="G373" s="539"/>
      <c r="H373" s="584" t="s">
        <v>1580</v>
      </c>
      <c r="I373" s="531" t="s">
        <v>1581</v>
      </c>
      <c r="J373" s="532">
        <v>92.09336806222734</v>
      </c>
    </row>
    <row r="374" spans="1:10" ht="12.75">
      <c r="A374" s="551" t="s">
        <v>311</v>
      </c>
      <c r="B374" s="551" t="s">
        <v>447</v>
      </c>
      <c r="C374" s="552" t="s">
        <v>448</v>
      </c>
      <c r="D374" s="552"/>
      <c r="E374" s="552"/>
      <c r="F374" s="552"/>
      <c r="G374" s="553"/>
      <c r="H374" s="582" t="s">
        <v>311</v>
      </c>
      <c r="I374" s="530" t="s">
        <v>1582</v>
      </c>
      <c r="J374" s="532"/>
    </row>
    <row r="375" spans="1:10" ht="12.75">
      <c r="A375" s="551" t="s">
        <v>311</v>
      </c>
      <c r="B375" s="551" t="s">
        <v>449</v>
      </c>
      <c r="C375" s="552" t="s">
        <v>450</v>
      </c>
      <c r="D375" s="552"/>
      <c r="E375" s="552"/>
      <c r="F375" s="552"/>
      <c r="G375" s="553"/>
      <c r="H375" s="582" t="s">
        <v>311</v>
      </c>
      <c r="I375" s="530" t="s">
        <v>1583</v>
      </c>
      <c r="J375" s="532"/>
    </row>
    <row r="376" spans="1:10" ht="12.75">
      <c r="A376" s="537" t="s">
        <v>311</v>
      </c>
      <c r="B376" s="537" t="s">
        <v>451</v>
      </c>
      <c r="C376" s="538" t="s">
        <v>452</v>
      </c>
      <c r="D376" s="538"/>
      <c r="E376" s="538"/>
      <c r="F376" s="538"/>
      <c r="G376" s="539"/>
      <c r="H376" s="584" t="s">
        <v>1584</v>
      </c>
      <c r="I376" s="531" t="s">
        <v>1585</v>
      </c>
      <c r="J376" s="532">
        <v>71.21951219512195</v>
      </c>
    </row>
    <row r="377" spans="1:10" ht="12.75">
      <c r="A377" s="551" t="s">
        <v>311</v>
      </c>
      <c r="B377" s="551" t="s">
        <v>453</v>
      </c>
      <c r="C377" s="552" t="s">
        <v>452</v>
      </c>
      <c r="D377" s="552"/>
      <c r="E377" s="552"/>
      <c r="F377" s="552"/>
      <c r="G377" s="553"/>
      <c r="H377" s="582" t="s">
        <v>311</v>
      </c>
      <c r="I377" s="530" t="s">
        <v>1585</v>
      </c>
      <c r="J377" s="532"/>
    </row>
    <row r="378" spans="1:10" ht="12.75">
      <c r="A378" s="537" t="s">
        <v>311</v>
      </c>
      <c r="B378" s="537" t="s">
        <v>454</v>
      </c>
      <c r="C378" s="538" t="s">
        <v>455</v>
      </c>
      <c r="D378" s="538"/>
      <c r="E378" s="538"/>
      <c r="F378" s="538"/>
      <c r="G378" s="539"/>
      <c r="H378" s="584" t="s">
        <v>1215</v>
      </c>
      <c r="I378" s="531" t="s">
        <v>1586</v>
      </c>
      <c r="J378" s="532">
        <v>78.25903999999998</v>
      </c>
    </row>
    <row r="379" spans="1:10" ht="12.75">
      <c r="A379" s="551" t="s">
        <v>311</v>
      </c>
      <c r="B379" s="551" t="s">
        <v>456</v>
      </c>
      <c r="C379" s="552" t="s">
        <v>457</v>
      </c>
      <c r="D379" s="552"/>
      <c r="E379" s="552"/>
      <c r="F379" s="552"/>
      <c r="G379" s="553"/>
      <c r="H379" s="582" t="s">
        <v>311</v>
      </c>
      <c r="I379" s="530" t="s">
        <v>1587</v>
      </c>
      <c r="J379" s="532"/>
    </row>
    <row r="380" spans="1:10" ht="12.75">
      <c r="A380" s="551" t="s">
        <v>311</v>
      </c>
      <c r="B380" s="551" t="s">
        <v>458</v>
      </c>
      <c r="C380" s="552" t="s">
        <v>459</v>
      </c>
      <c r="D380" s="552"/>
      <c r="E380" s="552"/>
      <c r="F380" s="552"/>
      <c r="G380" s="553"/>
      <c r="H380" s="582" t="s">
        <v>311</v>
      </c>
      <c r="I380" s="530" t="s">
        <v>1588</v>
      </c>
      <c r="J380" s="532"/>
    </row>
    <row r="381" spans="1:10" ht="12.75">
      <c r="A381" s="551" t="s">
        <v>311</v>
      </c>
      <c r="B381" s="551" t="s">
        <v>460</v>
      </c>
      <c r="C381" s="552" t="s">
        <v>461</v>
      </c>
      <c r="D381" s="552"/>
      <c r="E381" s="552"/>
      <c r="F381" s="552"/>
      <c r="G381" s="553"/>
      <c r="H381" s="582" t="s">
        <v>311</v>
      </c>
      <c r="I381" s="530" t="s">
        <v>1589</v>
      </c>
      <c r="J381" s="532"/>
    </row>
    <row r="382" spans="1:10" ht="12.75">
      <c r="A382" s="537" t="s">
        <v>311</v>
      </c>
      <c r="B382" s="537" t="s">
        <v>464</v>
      </c>
      <c r="C382" s="538" t="s">
        <v>465</v>
      </c>
      <c r="D382" s="538"/>
      <c r="E382" s="538"/>
      <c r="F382" s="538"/>
      <c r="G382" s="539"/>
      <c r="H382" s="584" t="s">
        <v>1590</v>
      </c>
      <c r="I382" s="531" t="s">
        <v>1591</v>
      </c>
      <c r="J382" s="532">
        <v>91.88645853658535</v>
      </c>
    </row>
    <row r="383" spans="1:10" ht="12.75">
      <c r="A383" s="551" t="s">
        <v>311</v>
      </c>
      <c r="B383" s="551" t="s">
        <v>466</v>
      </c>
      <c r="C383" s="552" t="s">
        <v>467</v>
      </c>
      <c r="D383" s="552"/>
      <c r="E383" s="552"/>
      <c r="F383" s="552"/>
      <c r="G383" s="553"/>
      <c r="H383" s="582" t="s">
        <v>311</v>
      </c>
      <c r="I383" s="530" t="s">
        <v>1592</v>
      </c>
      <c r="J383" s="532"/>
    </row>
    <row r="384" spans="1:10" ht="12.75">
      <c r="A384" s="551" t="s">
        <v>311</v>
      </c>
      <c r="B384" s="551" t="s">
        <v>468</v>
      </c>
      <c r="C384" s="552" t="s">
        <v>469</v>
      </c>
      <c r="D384" s="552"/>
      <c r="E384" s="552"/>
      <c r="F384" s="552"/>
      <c r="G384" s="553"/>
      <c r="H384" s="582" t="s">
        <v>311</v>
      </c>
      <c r="I384" s="530" t="s">
        <v>1593</v>
      </c>
      <c r="J384" s="532"/>
    </row>
    <row r="385" spans="1:10" ht="12.75">
      <c r="A385" s="551" t="s">
        <v>311</v>
      </c>
      <c r="B385" s="551" t="s">
        <v>470</v>
      </c>
      <c r="C385" s="552" t="s">
        <v>471</v>
      </c>
      <c r="D385" s="552"/>
      <c r="E385" s="552"/>
      <c r="F385" s="552"/>
      <c r="G385" s="553"/>
      <c r="H385" s="582" t="s">
        <v>311</v>
      </c>
      <c r="I385" s="530" t="s">
        <v>1594</v>
      </c>
      <c r="J385" s="532"/>
    </row>
    <row r="386" spans="1:10" ht="12.75">
      <c r="A386" s="551" t="s">
        <v>311</v>
      </c>
      <c r="B386" s="551" t="s">
        <v>472</v>
      </c>
      <c r="C386" s="552" t="s">
        <v>473</v>
      </c>
      <c r="D386" s="552"/>
      <c r="E386" s="552"/>
      <c r="F386" s="552"/>
      <c r="G386" s="553"/>
      <c r="H386" s="582" t="s">
        <v>311</v>
      </c>
      <c r="I386" s="530" t="s">
        <v>1595</v>
      </c>
      <c r="J386" s="532"/>
    </row>
    <row r="387" spans="1:10" ht="12.75">
      <c r="A387" s="537" t="s">
        <v>311</v>
      </c>
      <c r="B387" s="537" t="s">
        <v>474</v>
      </c>
      <c r="C387" s="538" t="s">
        <v>475</v>
      </c>
      <c r="D387" s="538"/>
      <c r="E387" s="538"/>
      <c r="F387" s="538"/>
      <c r="G387" s="539"/>
      <c r="H387" s="584" t="s">
        <v>1596</v>
      </c>
      <c r="I387" s="531" t="s">
        <v>1597</v>
      </c>
      <c r="J387" s="532">
        <v>80.12881989400613</v>
      </c>
    </row>
    <row r="388" spans="1:10" ht="12.75">
      <c r="A388" s="551" t="s">
        <v>311</v>
      </c>
      <c r="B388" s="551" t="s">
        <v>476</v>
      </c>
      <c r="C388" s="552" t="s">
        <v>477</v>
      </c>
      <c r="D388" s="552"/>
      <c r="E388" s="552"/>
      <c r="F388" s="552"/>
      <c r="G388" s="553"/>
      <c r="H388" s="582" t="s">
        <v>311</v>
      </c>
      <c r="I388" s="530" t="s">
        <v>1598</v>
      </c>
      <c r="J388" s="532"/>
    </row>
    <row r="389" spans="1:10" ht="12.75">
      <c r="A389" s="551" t="s">
        <v>311</v>
      </c>
      <c r="B389" s="551" t="s">
        <v>480</v>
      </c>
      <c r="C389" s="552" t="s">
        <v>481</v>
      </c>
      <c r="D389" s="552"/>
      <c r="E389" s="552"/>
      <c r="F389" s="552"/>
      <c r="G389" s="553"/>
      <c r="H389" s="582" t="s">
        <v>311</v>
      </c>
      <c r="I389" s="530" t="s">
        <v>1599</v>
      </c>
      <c r="J389" s="532"/>
    </row>
    <row r="390" spans="1:10" ht="12.75">
      <c r="A390" s="551" t="s">
        <v>311</v>
      </c>
      <c r="B390" s="551" t="s">
        <v>482</v>
      </c>
      <c r="C390" s="552" t="s">
        <v>483</v>
      </c>
      <c r="D390" s="552"/>
      <c r="E390" s="552"/>
      <c r="F390" s="552"/>
      <c r="G390" s="553"/>
      <c r="H390" s="582" t="s">
        <v>311</v>
      </c>
      <c r="I390" s="530" t="s">
        <v>1600</v>
      </c>
      <c r="J390" s="532"/>
    </row>
    <row r="391" spans="1:10" ht="12.75">
      <c r="A391" s="551" t="s">
        <v>311</v>
      </c>
      <c r="B391" s="551" t="s">
        <v>484</v>
      </c>
      <c r="C391" s="552" t="s">
        <v>485</v>
      </c>
      <c r="D391" s="552"/>
      <c r="E391" s="552"/>
      <c r="F391" s="552"/>
      <c r="G391" s="553"/>
      <c r="H391" s="582" t="s">
        <v>311</v>
      </c>
      <c r="I391" s="530" t="s">
        <v>1601</v>
      </c>
      <c r="J391" s="532"/>
    </row>
    <row r="392" spans="1:10" ht="12.75">
      <c r="A392" s="551" t="s">
        <v>311</v>
      </c>
      <c r="B392" s="551" t="s">
        <v>486</v>
      </c>
      <c r="C392" s="552" t="s">
        <v>487</v>
      </c>
      <c r="D392" s="552"/>
      <c r="E392" s="552"/>
      <c r="F392" s="552"/>
      <c r="G392" s="553"/>
      <c r="H392" s="582" t="s">
        <v>311</v>
      </c>
      <c r="I392" s="530" t="s">
        <v>1602</v>
      </c>
      <c r="J392" s="532"/>
    </row>
    <row r="393" spans="1:10" ht="12.75">
      <c r="A393" s="537" t="s">
        <v>311</v>
      </c>
      <c r="B393" s="537" t="s">
        <v>488</v>
      </c>
      <c r="C393" s="538" t="s">
        <v>489</v>
      </c>
      <c r="D393" s="538"/>
      <c r="E393" s="538"/>
      <c r="F393" s="538"/>
      <c r="G393" s="539"/>
      <c r="H393" s="584" t="s">
        <v>1603</v>
      </c>
      <c r="I393" s="531" t="s">
        <v>1604</v>
      </c>
      <c r="J393" s="532">
        <v>76.86984022737309</v>
      </c>
    </row>
    <row r="394" spans="1:10" ht="12.75">
      <c r="A394" s="551" t="s">
        <v>311</v>
      </c>
      <c r="B394" s="551" t="s">
        <v>490</v>
      </c>
      <c r="C394" s="552" t="s">
        <v>491</v>
      </c>
      <c r="D394" s="552"/>
      <c r="E394" s="552"/>
      <c r="F394" s="552"/>
      <c r="G394" s="553"/>
      <c r="H394" s="582" t="s">
        <v>311</v>
      </c>
      <c r="I394" s="530" t="s">
        <v>1605</v>
      </c>
      <c r="J394" s="532"/>
    </row>
    <row r="395" spans="1:10" ht="12.75">
      <c r="A395" s="551" t="s">
        <v>311</v>
      </c>
      <c r="B395" s="551" t="s">
        <v>492</v>
      </c>
      <c r="C395" s="552" t="s">
        <v>493</v>
      </c>
      <c r="D395" s="552"/>
      <c r="E395" s="552"/>
      <c r="F395" s="552"/>
      <c r="G395" s="553"/>
      <c r="H395" s="582" t="s">
        <v>311</v>
      </c>
      <c r="I395" s="530" t="s">
        <v>1606</v>
      </c>
      <c r="J395" s="532"/>
    </row>
    <row r="396" spans="1:10" ht="12.75">
      <c r="A396" s="551" t="s">
        <v>311</v>
      </c>
      <c r="B396" s="551" t="s">
        <v>496</v>
      </c>
      <c r="C396" s="552" t="s">
        <v>497</v>
      </c>
      <c r="D396" s="552"/>
      <c r="E396" s="552"/>
      <c r="F396" s="552"/>
      <c r="G396" s="553"/>
      <c r="H396" s="582" t="s">
        <v>311</v>
      </c>
      <c r="I396" s="530" t="s">
        <v>1607</v>
      </c>
      <c r="J396" s="532"/>
    </row>
    <row r="397" spans="1:10" ht="12.75">
      <c r="A397" s="551" t="s">
        <v>311</v>
      </c>
      <c r="B397" s="551" t="s">
        <v>498</v>
      </c>
      <c r="C397" s="552" t="s">
        <v>499</v>
      </c>
      <c r="D397" s="552"/>
      <c r="E397" s="552"/>
      <c r="F397" s="552"/>
      <c r="G397" s="553"/>
      <c r="H397" s="582" t="s">
        <v>311</v>
      </c>
      <c r="I397" s="530" t="s">
        <v>1608</v>
      </c>
      <c r="J397" s="532"/>
    </row>
    <row r="398" spans="1:10" ht="12.75">
      <c r="A398" s="551" t="s">
        <v>311</v>
      </c>
      <c r="B398" s="551" t="s">
        <v>500</v>
      </c>
      <c r="C398" s="552" t="s">
        <v>501</v>
      </c>
      <c r="D398" s="552"/>
      <c r="E398" s="552"/>
      <c r="F398" s="552"/>
      <c r="G398" s="553"/>
      <c r="H398" s="582" t="s">
        <v>311</v>
      </c>
      <c r="I398" s="530" t="s">
        <v>1609</v>
      </c>
      <c r="J398" s="532"/>
    </row>
    <row r="399" spans="1:10" ht="12.75">
      <c r="A399" s="551" t="s">
        <v>311</v>
      </c>
      <c r="B399" s="551" t="s">
        <v>502</v>
      </c>
      <c r="C399" s="552" t="s">
        <v>503</v>
      </c>
      <c r="D399" s="552"/>
      <c r="E399" s="552"/>
      <c r="F399" s="552"/>
      <c r="G399" s="553"/>
      <c r="H399" s="582" t="s">
        <v>311</v>
      </c>
      <c r="I399" s="530" t="s">
        <v>1610</v>
      </c>
      <c r="J399" s="532"/>
    </row>
    <row r="400" spans="1:10" ht="12.75">
      <c r="A400" s="551" t="s">
        <v>311</v>
      </c>
      <c r="B400" s="551" t="s">
        <v>504</v>
      </c>
      <c r="C400" s="552" t="s">
        <v>505</v>
      </c>
      <c r="D400" s="552"/>
      <c r="E400" s="552"/>
      <c r="F400" s="552"/>
      <c r="G400" s="553"/>
      <c r="H400" s="582" t="s">
        <v>311</v>
      </c>
      <c r="I400" s="530" t="s">
        <v>1611</v>
      </c>
      <c r="J400" s="532"/>
    </row>
    <row r="401" spans="1:10" ht="12.75">
      <c r="A401" s="551" t="s">
        <v>311</v>
      </c>
      <c r="B401" s="551" t="s">
        <v>506</v>
      </c>
      <c r="C401" s="552" t="s">
        <v>507</v>
      </c>
      <c r="D401" s="552"/>
      <c r="E401" s="552"/>
      <c r="F401" s="552"/>
      <c r="G401" s="553"/>
      <c r="H401" s="582" t="s">
        <v>311</v>
      </c>
      <c r="I401" s="530" t="s">
        <v>1612</v>
      </c>
      <c r="J401" s="532"/>
    </row>
    <row r="402" spans="1:10" ht="12.75">
      <c r="A402" s="537" t="s">
        <v>311</v>
      </c>
      <c r="B402" s="537" t="s">
        <v>511</v>
      </c>
      <c r="C402" s="538" t="s">
        <v>512</v>
      </c>
      <c r="D402" s="538"/>
      <c r="E402" s="538"/>
      <c r="F402" s="538"/>
      <c r="G402" s="539"/>
      <c r="H402" s="584" t="s">
        <v>1402</v>
      </c>
      <c r="I402" s="531" t="s">
        <v>1613</v>
      </c>
      <c r="J402" s="532">
        <v>75.52968695652173</v>
      </c>
    </row>
    <row r="403" spans="1:10" ht="12.75">
      <c r="A403" s="551" t="s">
        <v>311</v>
      </c>
      <c r="B403" s="551" t="s">
        <v>513</v>
      </c>
      <c r="C403" s="552" t="s">
        <v>514</v>
      </c>
      <c r="D403" s="552"/>
      <c r="E403" s="552"/>
      <c r="F403" s="552"/>
      <c r="G403" s="553"/>
      <c r="H403" s="582" t="s">
        <v>311</v>
      </c>
      <c r="I403" s="530" t="s">
        <v>1614</v>
      </c>
      <c r="J403" s="532"/>
    </row>
    <row r="404" spans="1:10" ht="12.75">
      <c r="A404" s="551" t="s">
        <v>311</v>
      </c>
      <c r="B404" s="551" t="s">
        <v>515</v>
      </c>
      <c r="C404" s="552" t="s">
        <v>516</v>
      </c>
      <c r="D404" s="552"/>
      <c r="E404" s="552"/>
      <c r="F404" s="552"/>
      <c r="G404" s="553"/>
      <c r="H404" s="582" t="s">
        <v>311</v>
      </c>
      <c r="I404" s="530" t="s">
        <v>1615</v>
      </c>
      <c r="J404" s="532"/>
    </row>
    <row r="405" spans="1:10" ht="12.75">
      <c r="A405" s="551" t="s">
        <v>311</v>
      </c>
      <c r="B405" s="551" t="s">
        <v>517</v>
      </c>
      <c r="C405" s="552" t="s">
        <v>518</v>
      </c>
      <c r="D405" s="552"/>
      <c r="E405" s="552"/>
      <c r="F405" s="552"/>
      <c r="G405" s="553"/>
      <c r="H405" s="582" t="s">
        <v>311</v>
      </c>
      <c r="I405" s="530" t="s">
        <v>1616</v>
      </c>
      <c r="J405" s="532"/>
    </row>
    <row r="406" spans="1:10" ht="12.75">
      <c r="A406" s="551" t="s">
        <v>311</v>
      </c>
      <c r="B406" s="551" t="s">
        <v>519</v>
      </c>
      <c r="C406" s="552" t="s">
        <v>120</v>
      </c>
      <c r="D406" s="552"/>
      <c r="E406" s="552"/>
      <c r="F406" s="552"/>
      <c r="G406" s="553"/>
      <c r="H406" s="582" t="s">
        <v>311</v>
      </c>
      <c r="I406" s="530" t="s">
        <v>1617</v>
      </c>
      <c r="J406" s="532"/>
    </row>
    <row r="407" spans="1:10" ht="12.75">
      <c r="A407" s="551" t="s">
        <v>311</v>
      </c>
      <c r="B407" s="551" t="s">
        <v>520</v>
      </c>
      <c r="C407" s="552" t="s">
        <v>521</v>
      </c>
      <c r="D407" s="552"/>
      <c r="E407" s="552"/>
      <c r="F407" s="552"/>
      <c r="G407" s="553"/>
      <c r="H407" s="582" t="s">
        <v>311</v>
      </c>
      <c r="I407" s="530" t="s">
        <v>1618</v>
      </c>
      <c r="J407" s="532"/>
    </row>
    <row r="408" spans="1:10" ht="12.75">
      <c r="A408" s="551" t="s">
        <v>311</v>
      </c>
      <c r="B408" s="551" t="s">
        <v>523</v>
      </c>
      <c r="C408" s="552" t="s">
        <v>512</v>
      </c>
      <c r="D408" s="552"/>
      <c r="E408" s="552"/>
      <c r="F408" s="552"/>
      <c r="G408" s="553"/>
      <c r="H408" s="582" t="s">
        <v>311</v>
      </c>
      <c r="I408" s="530" t="s">
        <v>1619</v>
      </c>
      <c r="J408" s="532"/>
    </row>
    <row r="409" spans="1:10" ht="12.75">
      <c r="A409" s="537" t="s">
        <v>311</v>
      </c>
      <c r="B409" s="537" t="s">
        <v>530</v>
      </c>
      <c r="C409" s="538" t="s">
        <v>531</v>
      </c>
      <c r="D409" s="538"/>
      <c r="E409" s="538"/>
      <c r="F409" s="538"/>
      <c r="G409" s="539"/>
      <c r="H409" s="584" t="s">
        <v>1620</v>
      </c>
      <c r="I409" s="531" t="s">
        <v>1621</v>
      </c>
      <c r="J409" s="532">
        <v>41.764</v>
      </c>
    </row>
    <row r="410" spans="1:10" ht="12.75">
      <c r="A410" s="551" t="s">
        <v>311</v>
      </c>
      <c r="B410" s="551" t="s">
        <v>535</v>
      </c>
      <c r="C410" s="552" t="s">
        <v>536</v>
      </c>
      <c r="D410" s="552"/>
      <c r="E410" s="552"/>
      <c r="F410" s="552"/>
      <c r="G410" s="553"/>
      <c r="H410" s="582" t="s">
        <v>311</v>
      </c>
      <c r="I410" s="530" t="s">
        <v>1621</v>
      </c>
      <c r="J410" s="532"/>
    </row>
    <row r="411" spans="1:10" ht="12.75">
      <c r="A411" s="537" t="s">
        <v>311</v>
      </c>
      <c r="B411" s="537" t="s">
        <v>560</v>
      </c>
      <c r="C411" s="538" t="s">
        <v>561</v>
      </c>
      <c r="D411" s="538"/>
      <c r="E411" s="538"/>
      <c r="F411" s="538"/>
      <c r="G411" s="539"/>
      <c r="H411" s="584" t="s">
        <v>1174</v>
      </c>
      <c r="I411" s="531" t="s">
        <v>1622</v>
      </c>
      <c r="J411" s="532">
        <v>89.60000000000001</v>
      </c>
    </row>
    <row r="412" spans="1:10" ht="12.75">
      <c r="A412" s="551" t="s">
        <v>311</v>
      </c>
      <c r="B412" s="551" t="s">
        <v>562</v>
      </c>
      <c r="C412" s="552" t="s">
        <v>563</v>
      </c>
      <c r="D412" s="552"/>
      <c r="E412" s="552"/>
      <c r="F412" s="552"/>
      <c r="G412" s="553"/>
      <c r="H412" s="582" t="s">
        <v>311</v>
      </c>
      <c r="I412" s="530" t="s">
        <v>1622</v>
      </c>
      <c r="J412" s="532"/>
    </row>
    <row r="413" spans="1:10" ht="12.75">
      <c r="A413" s="537" t="s">
        <v>1309</v>
      </c>
      <c r="B413" s="537" t="s">
        <v>1481</v>
      </c>
      <c r="C413" s="538" t="s">
        <v>1623</v>
      </c>
      <c r="D413" s="538"/>
      <c r="E413" s="538"/>
      <c r="F413" s="538"/>
      <c r="G413" s="539"/>
      <c r="H413" s="584" t="s">
        <v>1624</v>
      </c>
      <c r="I413" s="531" t="s">
        <v>1625</v>
      </c>
      <c r="J413" s="532">
        <v>37.91965611510791</v>
      </c>
    </row>
    <row r="414" spans="1:10" ht="12.75">
      <c r="A414" s="537" t="s">
        <v>311</v>
      </c>
      <c r="B414" s="537" t="s">
        <v>605</v>
      </c>
      <c r="C414" s="538" t="s">
        <v>606</v>
      </c>
      <c r="D414" s="538"/>
      <c r="E414" s="538"/>
      <c r="F414" s="538"/>
      <c r="G414" s="539"/>
      <c r="H414" s="584" t="s">
        <v>1626</v>
      </c>
      <c r="I414" s="531" t="s">
        <v>1625</v>
      </c>
      <c r="J414" s="532">
        <v>76.38887246376811</v>
      </c>
    </row>
    <row r="415" spans="1:10" ht="12.75">
      <c r="A415" s="551" t="s">
        <v>311</v>
      </c>
      <c r="B415" s="551" t="s">
        <v>607</v>
      </c>
      <c r="C415" s="552" t="s">
        <v>434</v>
      </c>
      <c r="D415" s="552"/>
      <c r="E415" s="552"/>
      <c r="F415" s="552"/>
      <c r="G415" s="553"/>
      <c r="H415" s="582" t="s">
        <v>311</v>
      </c>
      <c r="I415" s="530" t="s">
        <v>1627</v>
      </c>
      <c r="J415" s="532"/>
    </row>
    <row r="416" spans="1:10" ht="12.75">
      <c r="A416" s="551" t="s">
        <v>311</v>
      </c>
      <c r="B416" s="551" t="s">
        <v>608</v>
      </c>
      <c r="C416" s="552" t="s">
        <v>435</v>
      </c>
      <c r="D416" s="552"/>
      <c r="E416" s="552"/>
      <c r="F416" s="552"/>
      <c r="G416" s="553"/>
      <c r="H416" s="582" t="s">
        <v>311</v>
      </c>
      <c r="I416" s="530" t="s">
        <v>1628</v>
      </c>
      <c r="J416" s="532"/>
    </row>
    <row r="417" spans="1:10" ht="12.75">
      <c r="A417" s="551" t="s">
        <v>311</v>
      </c>
      <c r="B417" s="551" t="s">
        <v>609</v>
      </c>
      <c r="C417" s="552" t="s">
        <v>610</v>
      </c>
      <c r="D417" s="552"/>
      <c r="E417" s="552"/>
      <c r="F417" s="552"/>
      <c r="G417" s="553"/>
      <c r="H417" s="582" t="s">
        <v>311</v>
      </c>
      <c r="I417" s="530" t="s">
        <v>1629</v>
      </c>
      <c r="J417" s="532"/>
    </row>
    <row r="418" spans="1:10" ht="12.75">
      <c r="A418" s="537" t="s">
        <v>311</v>
      </c>
      <c r="B418" s="537" t="s">
        <v>613</v>
      </c>
      <c r="C418" s="538" t="s">
        <v>614</v>
      </c>
      <c r="D418" s="538"/>
      <c r="E418" s="538"/>
      <c r="F418" s="538"/>
      <c r="G418" s="539"/>
      <c r="H418" s="584" t="s">
        <v>1209</v>
      </c>
      <c r="I418" s="531" t="s">
        <v>1227</v>
      </c>
      <c r="J418" s="532">
        <v>0</v>
      </c>
    </row>
    <row r="419" spans="1:10" ht="12.75">
      <c r="A419" s="551" t="s">
        <v>311</v>
      </c>
      <c r="B419" s="551" t="s">
        <v>615</v>
      </c>
      <c r="C419" s="552" t="s">
        <v>441</v>
      </c>
      <c r="D419" s="552"/>
      <c r="E419" s="552"/>
      <c r="F419" s="552"/>
      <c r="G419" s="553"/>
      <c r="H419" s="582" t="s">
        <v>311</v>
      </c>
      <c r="I419" s="530" t="s">
        <v>1227</v>
      </c>
      <c r="J419" s="532"/>
    </row>
    <row r="420" spans="1:10" ht="12.75">
      <c r="A420" s="551"/>
      <c r="B420" s="551"/>
      <c r="C420" s="552"/>
      <c r="D420" s="552"/>
      <c r="E420" s="552"/>
      <c r="F420" s="552"/>
      <c r="G420" s="553"/>
      <c r="H420" s="582"/>
      <c r="I420" s="530"/>
      <c r="J420" s="532"/>
    </row>
    <row r="421" spans="1:10" ht="12.75">
      <c r="A421" s="596" t="s">
        <v>311</v>
      </c>
      <c r="B421" s="596" t="s">
        <v>1630</v>
      </c>
      <c r="C421" s="595"/>
      <c r="D421" s="595"/>
      <c r="E421" s="595"/>
      <c r="F421" s="595"/>
      <c r="G421" s="594"/>
      <c r="H421" s="585" t="s">
        <v>981</v>
      </c>
      <c r="I421" s="546" t="s">
        <v>982</v>
      </c>
      <c r="J421" s="547">
        <v>94.04854326731687</v>
      </c>
    </row>
    <row r="422" spans="1:10" ht="12.75">
      <c r="A422" s="537" t="s">
        <v>311</v>
      </c>
      <c r="B422" s="537" t="s">
        <v>1631</v>
      </c>
      <c r="C422" s="554"/>
      <c r="D422" s="554"/>
      <c r="E422" s="554"/>
      <c r="F422" s="554"/>
      <c r="G422" s="555"/>
      <c r="H422" s="584" t="s">
        <v>981</v>
      </c>
      <c r="I422" s="531" t="s">
        <v>982</v>
      </c>
      <c r="J422" s="532">
        <v>94.04854326731687</v>
      </c>
    </row>
    <row r="423" spans="1:10" ht="12.75">
      <c r="A423" s="548" t="s">
        <v>311</v>
      </c>
      <c r="B423" s="548" t="s">
        <v>1130</v>
      </c>
      <c r="C423" s="549"/>
      <c r="D423" s="549"/>
      <c r="E423" s="549"/>
      <c r="F423" s="549"/>
      <c r="G423" s="550"/>
      <c r="H423" s="583" t="s">
        <v>1632</v>
      </c>
      <c r="I423" s="533" t="s">
        <v>1633</v>
      </c>
      <c r="J423" s="534">
        <v>92.35309361862483</v>
      </c>
    </row>
    <row r="424" spans="1:10" ht="12.75">
      <c r="A424" s="548" t="s">
        <v>311</v>
      </c>
      <c r="B424" s="548" t="s">
        <v>1133</v>
      </c>
      <c r="C424" s="549"/>
      <c r="D424" s="549"/>
      <c r="E424" s="549"/>
      <c r="F424" s="549"/>
      <c r="G424" s="550"/>
      <c r="H424" s="583" t="s">
        <v>1226</v>
      </c>
      <c r="I424" s="533" t="s">
        <v>1226</v>
      </c>
      <c r="J424" s="534">
        <v>100</v>
      </c>
    </row>
    <row r="425" spans="1:10" ht="12.75">
      <c r="A425" s="548" t="s">
        <v>311</v>
      </c>
      <c r="B425" s="548" t="s">
        <v>1634</v>
      </c>
      <c r="C425" s="549"/>
      <c r="D425" s="549"/>
      <c r="E425" s="549"/>
      <c r="F425" s="549"/>
      <c r="G425" s="550"/>
      <c r="H425" s="583" t="s">
        <v>1635</v>
      </c>
      <c r="I425" s="533" t="s">
        <v>1636</v>
      </c>
      <c r="J425" s="534">
        <v>99.50248656716418</v>
      </c>
    </row>
    <row r="426" spans="1:10" ht="12.75">
      <c r="A426" s="537" t="s">
        <v>311</v>
      </c>
      <c r="B426" s="537" t="s">
        <v>1151</v>
      </c>
      <c r="C426" s="538" t="s">
        <v>1152</v>
      </c>
      <c r="D426" s="538"/>
      <c r="E426" s="538"/>
      <c r="F426" s="538"/>
      <c r="G426" s="539"/>
      <c r="H426" s="584" t="s">
        <v>981</v>
      </c>
      <c r="I426" s="531" t="s">
        <v>982</v>
      </c>
      <c r="J426" s="532">
        <v>94.04854326731687</v>
      </c>
    </row>
    <row r="427" spans="1:10" ht="12.75">
      <c r="A427" s="537" t="s">
        <v>1155</v>
      </c>
      <c r="B427" s="537" t="s">
        <v>1156</v>
      </c>
      <c r="C427" s="538" t="s">
        <v>1157</v>
      </c>
      <c r="D427" s="538"/>
      <c r="E427" s="538"/>
      <c r="F427" s="538"/>
      <c r="G427" s="539"/>
      <c r="H427" s="584" t="s">
        <v>1637</v>
      </c>
      <c r="I427" s="531" t="s">
        <v>1638</v>
      </c>
      <c r="J427" s="532">
        <v>94.71191761668733</v>
      </c>
    </row>
    <row r="428" spans="1:10" ht="12.75">
      <c r="A428" s="537" t="s">
        <v>311</v>
      </c>
      <c r="B428" s="537" t="s">
        <v>445</v>
      </c>
      <c r="C428" s="538" t="s">
        <v>446</v>
      </c>
      <c r="D428" s="538"/>
      <c r="E428" s="538"/>
      <c r="F428" s="538"/>
      <c r="G428" s="539"/>
      <c r="H428" s="584" t="s">
        <v>1639</v>
      </c>
      <c r="I428" s="531" t="s">
        <v>1640</v>
      </c>
      <c r="J428" s="532">
        <v>96.0572082706767</v>
      </c>
    </row>
    <row r="429" spans="1:10" ht="12.75">
      <c r="A429" s="551" t="s">
        <v>311</v>
      </c>
      <c r="B429" s="551" t="s">
        <v>447</v>
      </c>
      <c r="C429" s="552" t="s">
        <v>448</v>
      </c>
      <c r="D429" s="552"/>
      <c r="E429" s="552"/>
      <c r="F429" s="552"/>
      <c r="G429" s="553"/>
      <c r="H429" s="582" t="s">
        <v>311</v>
      </c>
      <c r="I429" s="530" t="s">
        <v>1640</v>
      </c>
      <c r="J429" s="532"/>
    </row>
    <row r="430" spans="1:10" ht="12.75">
      <c r="A430" s="537" t="s">
        <v>311</v>
      </c>
      <c r="B430" s="537" t="s">
        <v>451</v>
      </c>
      <c r="C430" s="538" t="s">
        <v>452</v>
      </c>
      <c r="D430" s="538"/>
      <c r="E430" s="538"/>
      <c r="F430" s="538"/>
      <c r="G430" s="539"/>
      <c r="H430" s="584" t="s">
        <v>1641</v>
      </c>
      <c r="I430" s="531" t="s">
        <v>1642</v>
      </c>
      <c r="J430" s="532">
        <v>97.94103103448275</v>
      </c>
    </row>
    <row r="431" spans="1:10" ht="12.75">
      <c r="A431" s="551" t="s">
        <v>311</v>
      </c>
      <c r="B431" s="551" t="s">
        <v>453</v>
      </c>
      <c r="C431" s="552" t="s">
        <v>452</v>
      </c>
      <c r="D431" s="552"/>
      <c r="E431" s="552"/>
      <c r="F431" s="552"/>
      <c r="G431" s="553"/>
      <c r="H431" s="582" t="s">
        <v>311</v>
      </c>
      <c r="I431" s="530" t="s">
        <v>1642</v>
      </c>
      <c r="J431" s="532"/>
    </row>
    <row r="432" spans="1:10" ht="12.75">
      <c r="A432" s="537" t="s">
        <v>311</v>
      </c>
      <c r="B432" s="537" t="s">
        <v>454</v>
      </c>
      <c r="C432" s="538" t="s">
        <v>455</v>
      </c>
      <c r="D432" s="538"/>
      <c r="E432" s="538"/>
      <c r="F432" s="538"/>
      <c r="G432" s="539"/>
      <c r="H432" s="584" t="s">
        <v>1643</v>
      </c>
      <c r="I432" s="531" t="s">
        <v>1644</v>
      </c>
      <c r="J432" s="532">
        <v>95.95656331877728</v>
      </c>
    </row>
    <row r="433" spans="1:10" ht="12.75">
      <c r="A433" s="551" t="s">
        <v>311</v>
      </c>
      <c r="B433" s="551" t="s">
        <v>458</v>
      </c>
      <c r="C433" s="552" t="s">
        <v>459</v>
      </c>
      <c r="D433" s="552"/>
      <c r="E433" s="552"/>
      <c r="F433" s="552"/>
      <c r="G433" s="553"/>
      <c r="H433" s="582" t="s">
        <v>311</v>
      </c>
      <c r="I433" s="530" t="s">
        <v>1645</v>
      </c>
      <c r="J433" s="532"/>
    </row>
    <row r="434" spans="1:10" ht="12.75">
      <c r="A434" s="551" t="s">
        <v>311</v>
      </c>
      <c r="B434" s="551" t="s">
        <v>460</v>
      </c>
      <c r="C434" s="552" t="s">
        <v>461</v>
      </c>
      <c r="D434" s="552"/>
      <c r="E434" s="552"/>
      <c r="F434" s="552"/>
      <c r="G434" s="553"/>
      <c r="H434" s="582" t="s">
        <v>311</v>
      </c>
      <c r="I434" s="530" t="s">
        <v>1646</v>
      </c>
      <c r="J434" s="532"/>
    </row>
    <row r="435" spans="1:10" ht="12.75">
      <c r="A435" s="537" t="s">
        <v>311</v>
      </c>
      <c r="B435" s="537" t="s">
        <v>464</v>
      </c>
      <c r="C435" s="538" t="s">
        <v>465</v>
      </c>
      <c r="D435" s="538"/>
      <c r="E435" s="538"/>
      <c r="F435" s="538"/>
      <c r="G435" s="539"/>
      <c r="H435" s="584" t="s">
        <v>1647</v>
      </c>
      <c r="I435" s="531" t="s">
        <v>1648</v>
      </c>
      <c r="J435" s="532">
        <v>91.43553592891195</v>
      </c>
    </row>
    <row r="436" spans="1:10" ht="12.75">
      <c r="A436" s="551" t="s">
        <v>311</v>
      </c>
      <c r="B436" s="551" t="s">
        <v>466</v>
      </c>
      <c r="C436" s="552" t="s">
        <v>467</v>
      </c>
      <c r="D436" s="552"/>
      <c r="E436" s="552"/>
      <c r="F436" s="552"/>
      <c r="G436" s="553"/>
      <c r="H436" s="582" t="s">
        <v>311</v>
      </c>
      <c r="I436" s="530" t="s">
        <v>1649</v>
      </c>
      <c r="J436" s="532"/>
    </row>
    <row r="437" spans="1:10" ht="12.75">
      <c r="A437" s="551" t="s">
        <v>311</v>
      </c>
      <c r="B437" s="551" t="s">
        <v>468</v>
      </c>
      <c r="C437" s="552" t="s">
        <v>469</v>
      </c>
      <c r="D437" s="552"/>
      <c r="E437" s="552"/>
      <c r="F437" s="552"/>
      <c r="G437" s="553"/>
      <c r="H437" s="582" t="s">
        <v>311</v>
      </c>
      <c r="I437" s="530" t="s">
        <v>1650</v>
      </c>
      <c r="J437" s="532"/>
    </row>
    <row r="438" spans="1:10" ht="12.75">
      <c r="A438" s="551" t="s">
        <v>311</v>
      </c>
      <c r="B438" s="551" t="s">
        <v>470</v>
      </c>
      <c r="C438" s="552" t="s">
        <v>471</v>
      </c>
      <c r="D438" s="552"/>
      <c r="E438" s="552"/>
      <c r="F438" s="552"/>
      <c r="G438" s="553"/>
      <c r="H438" s="582" t="s">
        <v>311</v>
      </c>
      <c r="I438" s="530" t="s">
        <v>1651</v>
      </c>
      <c r="J438" s="532"/>
    </row>
    <row r="439" spans="1:10" ht="12.75">
      <c r="A439" s="537" t="s">
        <v>311</v>
      </c>
      <c r="B439" s="537" t="s">
        <v>474</v>
      </c>
      <c r="C439" s="538" t="s">
        <v>475</v>
      </c>
      <c r="D439" s="538"/>
      <c r="E439" s="538"/>
      <c r="F439" s="538"/>
      <c r="G439" s="539"/>
      <c r="H439" s="584" t="s">
        <v>1652</v>
      </c>
      <c r="I439" s="531" t="s">
        <v>1653</v>
      </c>
      <c r="J439" s="532">
        <v>95.23488461538462</v>
      </c>
    </row>
    <row r="440" spans="1:10" ht="12.75">
      <c r="A440" s="551" t="s">
        <v>311</v>
      </c>
      <c r="B440" s="551" t="s">
        <v>476</v>
      </c>
      <c r="C440" s="552" t="s">
        <v>477</v>
      </c>
      <c r="D440" s="552"/>
      <c r="E440" s="552"/>
      <c r="F440" s="552"/>
      <c r="G440" s="553"/>
      <c r="H440" s="582" t="s">
        <v>311</v>
      </c>
      <c r="I440" s="530" t="s">
        <v>1653</v>
      </c>
      <c r="J440" s="532"/>
    </row>
    <row r="441" spans="1:10" ht="12.75">
      <c r="A441" s="537" t="s">
        <v>311</v>
      </c>
      <c r="B441" s="537" t="s">
        <v>488</v>
      </c>
      <c r="C441" s="538" t="s">
        <v>489</v>
      </c>
      <c r="D441" s="538"/>
      <c r="E441" s="538"/>
      <c r="F441" s="538"/>
      <c r="G441" s="539"/>
      <c r="H441" s="584" t="s">
        <v>1467</v>
      </c>
      <c r="I441" s="531" t="s">
        <v>1654</v>
      </c>
      <c r="J441" s="532">
        <v>73.49544999999999</v>
      </c>
    </row>
    <row r="442" spans="1:10" ht="12.75">
      <c r="A442" s="551" t="s">
        <v>311</v>
      </c>
      <c r="B442" s="551" t="s">
        <v>490</v>
      </c>
      <c r="C442" s="552" t="s">
        <v>491</v>
      </c>
      <c r="D442" s="552"/>
      <c r="E442" s="552"/>
      <c r="F442" s="552"/>
      <c r="G442" s="553"/>
      <c r="H442" s="582" t="s">
        <v>311</v>
      </c>
      <c r="I442" s="530" t="s">
        <v>1655</v>
      </c>
      <c r="J442" s="532"/>
    </row>
    <row r="443" spans="1:10" ht="12.75">
      <c r="A443" s="551" t="s">
        <v>311</v>
      </c>
      <c r="B443" s="551" t="s">
        <v>494</v>
      </c>
      <c r="C443" s="552" t="s">
        <v>495</v>
      </c>
      <c r="D443" s="552"/>
      <c r="E443" s="552"/>
      <c r="F443" s="552"/>
      <c r="G443" s="553"/>
      <c r="H443" s="582" t="s">
        <v>311</v>
      </c>
      <c r="I443" s="530" t="s">
        <v>1656</v>
      </c>
      <c r="J443" s="532"/>
    </row>
    <row r="444" spans="1:10" ht="12.75">
      <c r="A444" s="551" t="s">
        <v>311</v>
      </c>
      <c r="B444" s="551" t="s">
        <v>502</v>
      </c>
      <c r="C444" s="552" t="s">
        <v>503</v>
      </c>
      <c r="D444" s="552"/>
      <c r="E444" s="552"/>
      <c r="F444" s="552"/>
      <c r="G444" s="553"/>
      <c r="H444" s="582" t="s">
        <v>311</v>
      </c>
      <c r="I444" s="530" t="s">
        <v>1657</v>
      </c>
      <c r="J444" s="532"/>
    </row>
    <row r="445" spans="1:10" ht="12.75">
      <c r="A445" s="551" t="s">
        <v>311</v>
      </c>
      <c r="B445" s="551" t="s">
        <v>506</v>
      </c>
      <c r="C445" s="552" t="s">
        <v>507</v>
      </c>
      <c r="D445" s="552"/>
      <c r="E445" s="552"/>
      <c r="F445" s="552"/>
      <c r="G445" s="553"/>
      <c r="H445" s="582" t="s">
        <v>311</v>
      </c>
      <c r="I445" s="530" t="s">
        <v>1658</v>
      </c>
      <c r="J445" s="532"/>
    </row>
    <row r="446" spans="1:10" ht="12.75">
      <c r="A446" s="537" t="s">
        <v>311</v>
      </c>
      <c r="B446" s="537" t="s">
        <v>511</v>
      </c>
      <c r="C446" s="538" t="s">
        <v>512</v>
      </c>
      <c r="D446" s="538"/>
      <c r="E446" s="538"/>
      <c r="F446" s="538"/>
      <c r="G446" s="539"/>
      <c r="H446" s="584" t="s">
        <v>1659</v>
      </c>
      <c r="I446" s="531" t="s">
        <v>1660</v>
      </c>
      <c r="J446" s="532">
        <v>88.50327188940092</v>
      </c>
    </row>
    <row r="447" spans="1:10" ht="12.75">
      <c r="A447" s="551" t="s">
        <v>311</v>
      </c>
      <c r="B447" s="551" t="s">
        <v>519</v>
      </c>
      <c r="C447" s="552" t="s">
        <v>120</v>
      </c>
      <c r="D447" s="552"/>
      <c r="E447" s="552"/>
      <c r="F447" s="552"/>
      <c r="G447" s="553"/>
      <c r="H447" s="582" t="s">
        <v>311</v>
      </c>
      <c r="I447" s="530" t="s">
        <v>1661</v>
      </c>
      <c r="J447" s="532"/>
    </row>
    <row r="448" spans="1:10" ht="12.75">
      <c r="A448" s="551" t="s">
        <v>311</v>
      </c>
      <c r="B448" s="551" t="s">
        <v>520</v>
      </c>
      <c r="C448" s="552" t="s">
        <v>521</v>
      </c>
      <c r="D448" s="552"/>
      <c r="E448" s="552"/>
      <c r="F448" s="552"/>
      <c r="G448" s="553"/>
      <c r="H448" s="582" t="s">
        <v>311</v>
      </c>
      <c r="I448" s="530" t="s">
        <v>1662</v>
      </c>
      <c r="J448" s="532"/>
    </row>
    <row r="449" spans="1:10" ht="12.75">
      <c r="A449" s="551" t="s">
        <v>311</v>
      </c>
      <c r="B449" s="551" t="s">
        <v>523</v>
      </c>
      <c r="C449" s="552" t="s">
        <v>512</v>
      </c>
      <c r="D449" s="552"/>
      <c r="E449" s="552"/>
      <c r="F449" s="552"/>
      <c r="G449" s="553"/>
      <c r="H449" s="582" t="s">
        <v>311</v>
      </c>
      <c r="I449" s="530" t="s">
        <v>1663</v>
      </c>
      <c r="J449" s="532"/>
    </row>
    <row r="450" spans="1:10" ht="12.75">
      <c r="A450" s="537" t="s">
        <v>1664</v>
      </c>
      <c r="B450" s="537" t="s">
        <v>1362</v>
      </c>
      <c r="C450" s="538" t="s">
        <v>1665</v>
      </c>
      <c r="D450" s="538"/>
      <c r="E450" s="538"/>
      <c r="F450" s="538"/>
      <c r="G450" s="539"/>
      <c r="H450" s="584" t="s">
        <v>1666</v>
      </c>
      <c r="I450" s="531" t="s">
        <v>1667</v>
      </c>
      <c r="J450" s="532">
        <v>86.8486091503268</v>
      </c>
    </row>
    <row r="451" spans="1:10" ht="12.75">
      <c r="A451" s="537" t="s">
        <v>311</v>
      </c>
      <c r="B451" s="537" t="s">
        <v>526</v>
      </c>
      <c r="C451" s="538" t="s">
        <v>527</v>
      </c>
      <c r="D451" s="538"/>
      <c r="E451" s="538"/>
      <c r="F451" s="538"/>
      <c r="G451" s="539"/>
      <c r="H451" s="584" t="s">
        <v>1666</v>
      </c>
      <c r="I451" s="531" t="s">
        <v>1667</v>
      </c>
      <c r="J451" s="532">
        <v>86.8486091503268</v>
      </c>
    </row>
    <row r="452" spans="1:10" ht="15.75" customHeight="1">
      <c r="A452" s="551" t="s">
        <v>311</v>
      </c>
      <c r="B452" s="573" t="s">
        <v>528</v>
      </c>
      <c r="C452" s="651" t="s">
        <v>207</v>
      </c>
      <c r="D452" s="652"/>
      <c r="E452" s="652"/>
      <c r="F452" s="652"/>
      <c r="G452" s="653"/>
      <c r="H452" s="582" t="s">
        <v>311</v>
      </c>
      <c r="I452" s="530" t="s">
        <v>1668</v>
      </c>
      <c r="J452" s="532"/>
    </row>
    <row r="453" spans="1:10" ht="12.75">
      <c r="A453" s="551" t="s">
        <v>311</v>
      </c>
      <c r="B453" s="573" t="s">
        <v>529</v>
      </c>
      <c r="C453" s="651" t="s">
        <v>68</v>
      </c>
      <c r="D453" s="652"/>
      <c r="E453" s="652"/>
      <c r="F453" s="652"/>
      <c r="G453" s="653"/>
      <c r="H453" s="582" t="s">
        <v>311</v>
      </c>
      <c r="I453" s="530" t="s">
        <v>1669</v>
      </c>
      <c r="J453" s="532"/>
    </row>
    <row r="454" spans="1:10" ht="12.75">
      <c r="A454" s="537"/>
      <c r="B454" s="574" t="s">
        <v>1362</v>
      </c>
      <c r="C454" s="654" t="s">
        <v>1665</v>
      </c>
      <c r="D454" s="655"/>
      <c r="E454" s="655"/>
      <c r="F454" s="655"/>
      <c r="G454" s="656"/>
      <c r="H454" s="584" t="s">
        <v>1635</v>
      </c>
      <c r="I454" s="531" t="s">
        <v>1636</v>
      </c>
      <c r="J454" s="532">
        <v>99.50248656716418</v>
      </c>
    </row>
    <row r="455" spans="1:10" ht="28.5" customHeight="1">
      <c r="A455" s="537" t="s">
        <v>311</v>
      </c>
      <c r="B455" s="600" t="s">
        <v>663</v>
      </c>
      <c r="C455" s="654" t="s">
        <v>765</v>
      </c>
      <c r="D455" s="655"/>
      <c r="E455" s="655"/>
      <c r="F455" s="655"/>
      <c r="G455" s="656"/>
      <c r="H455" s="584" t="s">
        <v>1635</v>
      </c>
      <c r="I455" s="531" t="s">
        <v>1636</v>
      </c>
      <c r="J455" s="532">
        <v>99.50248656716418</v>
      </c>
    </row>
    <row r="456" spans="1:10" ht="12.75">
      <c r="A456" s="551" t="s">
        <v>311</v>
      </c>
      <c r="B456" s="551" t="s">
        <v>665</v>
      </c>
      <c r="C456" s="552" t="s">
        <v>666</v>
      </c>
      <c r="D456" s="552"/>
      <c r="E456" s="552"/>
      <c r="F456" s="552"/>
      <c r="G456" s="553"/>
      <c r="H456" s="582" t="s">
        <v>311</v>
      </c>
      <c r="I456" s="530" t="s">
        <v>1636</v>
      </c>
      <c r="J456" s="532"/>
    </row>
    <row r="457" spans="1:10" ht="12.75">
      <c r="A457" s="537" t="s">
        <v>1670</v>
      </c>
      <c r="B457" s="537" t="s">
        <v>1378</v>
      </c>
      <c r="C457" s="538" t="s">
        <v>1671</v>
      </c>
      <c r="D457" s="538"/>
      <c r="E457" s="538"/>
      <c r="F457" s="538"/>
      <c r="G457" s="539"/>
      <c r="H457" s="584" t="s">
        <v>1672</v>
      </c>
      <c r="I457" s="531" t="s">
        <v>1673</v>
      </c>
      <c r="J457" s="532">
        <v>97.77643894389439</v>
      </c>
    </row>
    <row r="458" spans="1:10" ht="12.75">
      <c r="A458" s="537" t="s">
        <v>311</v>
      </c>
      <c r="B458" s="537" t="s">
        <v>488</v>
      </c>
      <c r="C458" s="538" t="s">
        <v>489</v>
      </c>
      <c r="D458" s="538"/>
      <c r="E458" s="538"/>
      <c r="F458" s="538"/>
      <c r="G458" s="539"/>
      <c r="H458" s="584" t="s">
        <v>1674</v>
      </c>
      <c r="I458" s="531" t="s">
        <v>1675</v>
      </c>
      <c r="J458" s="532">
        <v>100.01644289044289</v>
      </c>
    </row>
    <row r="459" spans="1:10" ht="12.75">
      <c r="A459" s="551" t="s">
        <v>311</v>
      </c>
      <c r="B459" s="551" t="s">
        <v>506</v>
      </c>
      <c r="C459" s="552" t="s">
        <v>507</v>
      </c>
      <c r="D459" s="552"/>
      <c r="E459" s="552"/>
      <c r="F459" s="552"/>
      <c r="G459" s="553"/>
      <c r="H459" s="582" t="s">
        <v>311</v>
      </c>
      <c r="I459" s="530" t="s">
        <v>1675</v>
      </c>
      <c r="J459" s="532"/>
    </row>
    <row r="460" spans="1:10" ht="12.75">
      <c r="A460" s="537" t="s">
        <v>311</v>
      </c>
      <c r="B460" s="537" t="s">
        <v>530</v>
      </c>
      <c r="C460" s="538" t="s">
        <v>531</v>
      </c>
      <c r="D460" s="538"/>
      <c r="E460" s="538"/>
      <c r="F460" s="538"/>
      <c r="G460" s="539"/>
      <c r="H460" s="584" t="s">
        <v>1676</v>
      </c>
      <c r="I460" s="531" t="s">
        <v>1677</v>
      </c>
      <c r="J460" s="532">
        <v>92.34727683615819</v>
      </c>
    </row>
    <row r="461" spans="1:10" ht="12.75">
      <c r="A461" s="551" t="s">
        <v>311</v>
      </c>
      <c r="B461" s="551" t="s">
        <v>532</v>
      </c>
      <c r="C461" s="552" t="s">
        <v>533</v>
      </c>
      <c r="D461" s="552"/>
      <c r="E461" s="552"/>
      <c r="F461" s="552"/>
      <c r="G461" s="553"/>
      <c r="H461" s="582" t="s">
        <v>311</v>
      </c>
      <c r="I461" s="530" t="s">
        <v>1678</v>
      </c>
      <c r="J461" s="532"/>
    </row>
    <row r="462" spans="1:10" ht="12.75">
      <c r="A462" s="551" t="s">
        <v>311</v>
      </c>
      <c r="B462" s="551" t="s">
        <v>534</v>
      </c>
      <c r="C462" s="552" t="s">
        <v>103</v>
      </c>
      <c r="D462" s="552"/>
      <c r="E462" s="552"/>
      <c r="F462" s="552"/>
      <c r="G462" s="553"/>
      <c r="H462" s="582" t="s">
        <v>311</v>
      </c>
      <c r="I462" s="530" t="s">
        <v>1679</v>
      </c>
      <c r="J462" s="532"/>
    </row>
    <row r="463" spans="1:10" ht="12.75">
      <c r="A463" s="551" t="s">
        <v>311</v>
      </c>
      <c r="B463" s="551" t="s">
        <v>535</v>
      </c>
      <c r="C463" s="552" t="s">
        <v>536</v>
      </c>
      <c r="D463" s="552"/>
      <c r="E463" s="552"/>
      <c r="F463" s="552"/>
      <c r="G463" s="553"/>
      <c r="H463" s="582" t="s">
        <v>311</v>
      </c>
      <c r="I463" s="530" t="s">
        <v>1680</v>
      </c>
      <c r="J463" s="532"/>
    </row>
    <row r="464" spans="1:10" ht="12.75">
      <c r="A464" s="551" t="s">
        <v>311</v>
      </c>
      <c r="B464" s="551" t="s">
        <v>537</v>
      </c>
      <c r="C464" s="552" t="s">
        <v>538</v>
      </c>
      <c r="D464" s="552"/>
      <c r="E464" s="552"/>
      <c r="F464" s="552"/>
      <c r="G464" s="553"/>
      <c r="H464" s="582" t="s">
        <v>311</v>
      </c>
      <c r="I464" s="530" t="s">
        <v>1681</v>
      </c>
      <c r="J464" s="532"/>
    </row>
    <row r="465" spans="1:10" ht="12.75">
      <c r="A465" s="551"/>
      <c r="B465" s="551"/>
      <c r="C465" s="552"/>
      <c r="D465" s="552"/>
      <c r="E465" s="552"/>
      <c r="F465" s="552"/>
      <c r="G465" s="553"/>
      <c r="H465" s="582"/>
      <c r="I465" s="530"/>
      <c r="J465" s="532"/>
    </row>
    <row r="466" spans="1:10" ht="12.75">
      <c r="A466" s="596" t="s">
        <v>311</v>
      </c>
      <c r="B466" s="596" t="s">
        <v>1682</v>
      </c>
      <c r="C466" s="595"/>
      <c r="D466" s="595"/>
      <c r="E466" s="595"/>
      <c r="F466" s="595"/>
      <c r="G466" s="594"/>
      <c r="H466" s="585" t="s">
        <v>986</v>
      </c>
      <c r="I466" s="546" t="s">
        <v>987</v>
      </c>
      <c r="J466" s="547">
        <v>91.97709204745846</v>
      </c>
    </row>
    <row r="467" spans="1:10" ht="12.75">
      <c r="A467" s="537" t="s">
        <v>311</v>
      </c>
      <c r="B467" s="537" t="s">
        <v>1683</v>
      </c>
      <c r="C467" s="554"/>
      <c r="D467" s="554"/>
      <c r="E467" s="554"/>
      <c r="F467" s="554"/>
      <c r="G467" s="555"/>
      <c r="H467" s="584" t="s">
        <v>989</v>
      </c>
      <c r="I467" s="531" t="s">
        <v>990</v>
      </c>
      <c r="J467" s="532">
        <v>90.43370193023688</v>
      </c>
    </row>
    <row r="468" spans="1:10" ht="12.75">
      <c r="A468" s="548" t="s">
        <v>311</v>
      </c>
      <c r="B468" s="548" t="s">
        <v>1523</v>
      </c>
      <c r="C468" s="549"/>
      <c r="D468" s="549"/>
      <c r="E468" s="549"/>
      <c r="F468" s="549"/>
      <c r="G468" s="550"/>
      <c r="H468" s="583" t="s">
        <v>1684</v>
      </c>
      <c r="I468" s="533" t="s">
        <v>1685</v>
      </c>
      <c r="J468" s="534">
        <v>98.49160752063412</v>
      </c>
    </row>
    <row r="469" spans="1:10" ht="12.75">
      <c r="A469" s="548" t="s">
        <v>311</v>
      </c>
      <c r="B469" s="548" t="s">
        <v>1686</v>
      </c>
      <c r="C469" s="549"/>
      <c r="D469" s="549"/>
      <c r="E469" s="549"/>
      <c r="F469" s="549"/>
      <c r="G469" s="550"/>
      <c r="H469" s="583" t="s">
        <v>1687</v>
      </c>
      <c r="I469" s="533" t="s">
        <v>1687</v>
      </c>
      <c r="J469" s="534">
        <v>100</v>
      </c>
    </row>
    <row r="470" spans="1:10" ht="12.75">
      <c r="A470" s="548" t="s">
        <v>311</v>
      </c>
      <c r="B470" s="548" t="s">
        <v>1688</v>
      </c>
      <c r="C470" s="549"/>
      <c r="D470" s="549"/>
      <c r="E470" s="549"/>
      <c r="F470" s="549"/>
      <c r="G470" s="550"/>
      <c r="H470" s="583" t="s">
        <v>1689</v>
      </c>
      <c r="I470" s="533" t="s">
        <v>1690</v>
      </c>
      <c r="J470" s="534">
        <v>98.95956904541242</v>
      </c>
    </row>
    <row r="471" spans="1:10" ht="12.75">
      <c r="A471" s="548" t="s">
        <v>311</v>
      </c>
      <c r="B471" s="548" t="s">
        <v>1691</v>
      </c>
      <c r="C471" s="549"/>
      <c r="D471" s="549"/>
      <c r="E471" s="549"/>
      <c r="F471" s="549"/>
      <c r="G471" s="550"/>
      <c r="H471" s="583" t="s">
        <v>1692</v>
      </c>
      <c r="I471" s="533" t="s">
        <v>1693</v>
      </c>
      <c r="J471" s="534">
        <v>68.59949591934709</v>
      </c>
    </row>
    <row r="472" spans="1:10" ht="12.75">
      <c r="A472" s="548" t="s">
        <v>311</v>
      </c>
      <c r="B472" s="548" t="s">
        <v>1694</v>
      </c>
      <c r="C472" s="549"/>
      <c r="D472" s="549"/>
      <c r="E472" s="549"/>
      <c r="F472" s="549"/>
      <c r="G472" s="550"/>
      <c r="H472" s="583" t="s">
        <v>1695</v>
      </c>
      <c r="I472" s="533" t="s">
        <v>1695</v>
      </c>
      <c r="J472" s="534">
        <v>100</v>
      </c>
    </row>
    <row r="473" spans="1:10" ht="12.75">
      <c r="A473" s="548" t="s">
        <v>311</v>
      </c>
      <c r="B473" s="663" t="s">
        <v>1696</v>
      </c>
      <c r="C473" s="678"/>
      <c r="D473" s="678"/>
      <c r="E473" s="678"/>
      <c r="F473" s="678"/>
      <c r="G473" s="679"/>
      <c r="H473" s="583" t="s">
        <v>1697</v>
      </c>
      <c r="I473" s="533" t="s">
        <v>1698</v>
      </c>
      <c r="J473" s="534">
        <v>99.99967712425334</v>
      </c>
    </row>
    <row r="474" spans="1:10" ht="12.75">
      <c r="A474" s="548" t="s">
        <v>311</v>
      </c>
      <c r="B474" s="548" t="s">
        <v>1699</v>
      </c>
      <c r="C474" s="549"/>
      <c r="D474" s="549"/>
      <c r="E474" s="549"/>
      <c r="F474" s="549"/>
      <c r="G474" s="550"/>
      <c r="H474" s="583" t="s">
        <v>1700</v>
      </c>
      <c r="I474" s="533" t="s">
        <v>1701</v>
      </c>
      <c r="J474" s="534">
        <v>94.82408333333333</v>
      </c>
    </row>
    <row r="475" spans="1:10" ht="12.75">
      <c r="A475" s="548" t="s">
        <v>311</v>
      </c>
      <c r="B475" s="548" t="s">
        <v>1146</v>
      </c>
      <c r="C475" s="549"/>
      <c r="D475" s="549"/>
      <c r="E475" s="549"/>
      <c r="F475" s="549"/>
      <c r="G475" s="550"/>
      <c r="H475" s="583" t="s">
        <v>1702</v>
      </c>
      <c r="I475" s="533" t="s">
        <v>1703</v>
      </c>
      <c r="J475" s="534">
        <v>100.14288674082488</v>
      </c>
    </row>
    <row r="476" spans="1:10" ht="12.75">
      <c r="A476" s="548" t="s">
        <v>311</v>
      </c>
      <c r="B476" s="548" t="s">
        <v>1634</v>
      </c>
      <c r="C476" s="549"/>
      <c r="D476" s="549"/>
      <c r="E476" s="549"/>
      <c r="F476" s="549"/>
      <c r="G476" s="550"/>
      <c r="H476" s="583" t="s">
        <v>1704</v>
      </c>
      <c r="I476" s="533" t="s">
        <v>1705</v>
      </c>
      <c r="J476" s="534">
        <v>75.39867790914747</v>
      </c>
    </row>
    <row r="477" spans="1:10" ht="12.75">
      <c r="A477" s="537" t="s">
        <v>311</v>
      </c>
      <c r="B477" s="537" t="s">
        <v>1151</v>
      </c>
      <c r="C477" s="659" t="s">
        <v>1152</v>
      </c>
      <c r="D477" s="659"/>
      <c r="E477" s="659"/>
      <c r="F477" s="659"/>
      <c r="G477" s="660"/>
      <c r="H477" s="584" t="s">
        <v>1706</v>
      </c>
      <c r="I477" s="531" t="s">
        <v>1707</v>
      </c>
      <c r="J477" s="532">
        <v>95.53838065283917</v>
      </c>
    </row>
    <row r="478" spans="1:10" ht="12.75">
      <c r="A478" s="537" t="s">
        <v>1155</v>
      </c>
      <c r="B478" s="537" t="s">
        <v>1156</v>
      </c>
      <c r="C478" s="659" t="s">
        <v>1157</v>
      </c>
      <c r="D478" s="659"/>
      <c r="E478" s="659"/>
      <c r="F478" s="659"/>
      <c r="G478" s="660"/>
      <c r="H478" s="584" t="s">
        <v>1706</v>
      </c>
      <c r="I478" s="531" t="s">
        <v>1707</v>
      </c>
      <c r="J478" s="532">
        <v>95.53838065283917</v>
      </c>
    </row>
    <row r="479" spans="1:10" ht="12.75">
      <c r="A479" s="537" t="s">
        <v>311</v>
      </c>
      <c r="B479" s="537" t="s">
        <v>445</v>
      </c>
      <c r="C479" s="659" t="s">
        <v>446</v>
      </c>
      <c r="D479" s="659"/>
      <c r="E479" s="659"/>
      <c r="F479" s="659"/>
      <c r="G479" s="660"/>
      <c r="H479" s="584" t="s">
        <v>1708</v>
      </c>
      <c r="I479" s="531" t="s">
        <v>1709</v>
      </c>
      <c r="J479" s="532">
        <v>95.6347262443439</v>
      </c>
    </row>
    <row r="480" spans="1:10" ht="12.75">
      <c r="A480" s="551" t="s">
        <v>311</v>
      </c>
      <c r="B480" s="551" t="s">
        <v>447</v>
      </c>
      <c r="C480" s="657" t="s">
        <v>448</v>
      </c>
      <c r="D480" s="657"/>
      <c r="E480" s="657"/>
      <c r="F480" s="657"/>
      <c r="G480" s="658"/>
      <c r="H480" s="582" t="s">
        <v>311</v>
      </c>
      <c r="I480" s="530" t="s">
        <v>1709</v>
      </c>
      <c r="J480" s="532"/>
    </row>
    <row r="481" spans="1:10" ht="12.75">
      <c r="A481" s="537" t="s">
        <v>311</v>
      </c>
      <c r="B481" s="537" t="s">
        <v>451</v>
      </c>
      <c r="C481" s="659" t="s">
        <v>452</v>
      </c>
      <c r="D481" s="659"/>
      <c r="E481" s="659"/>
      <c r="F481" s="659"/>
      <c r="G481" s="660"/>
      <c r="H481" s="584" t="s">
        <v>1710</v>
      </c>
      <c r="I481" s="531" t="s">
        <v>1711</v>
      </c>
      <c r="J481" s="532">
        <v>88.03408333333334</v>
      </c>
    </row>
    <row r="482" spans="1:10" ht="12.75">
      <c r="A482" s="551" t="s">
        <v>311</v>
      </c>
      <c r="B482" s="551" t="s">
        <v>453</v>
      </c>
      <c r="C482" s="657" t="s">
        <v>452</v>
      </c>
      <c r="D482" s="657"/>
      <c r="E482" s="657"/>
      <c r="F482" s="657"/>
      <c r="G482" s="658"/>
      <c r="H482" s="582" t="s">
        <v>311</v>
      </c>
      <c r="I482" s="530" t="s">
        <v>1711</v>
      </c>
      <c r="J482" s="532"/>
    </row>
    <row r="483" spans="1:10" ht="12.75">
      <c r="A483" s="537" t="s">
        <v>311</v>
      </c>
      <c r="B483" s="537" t="s">
        <v>454</v>
      </c>
      <c r="C483" s="659" t="s">
        <v>455</v>
      </c>
      <c r="D483" s="659"/>
      <c r="E483" s="659"/>
      <c r="F483" s="659"/>
      <c r="G483" s="660"/>
      <c r="H483" s="584" t="s">
        <v>1712</v>
      </c>
      <c r="I483" s="531" t="s">
        <v>1713</v>
      </c>
      <c r="J483" s="532">
        <v>95.66510526315788</v>
      </c>
    </row>
    <row r="484" spans="1:10" ht="12.75">
      <c r="A484" s="551" t="s">
        <v>311</v>
      </c>
      <c r="B484" s="551" t="s">
        <v>458</v>
      </c>
      <c r="C484" s="657" t="s">
        <v>459</v>
      </c>
      <c r="D484" s="657"/>
      <c r="E484" s="657"/>
      <c r="F484" s="657"/>
      <c r="G484" s="658"/>
      <c r="H484" s="582" t="s">
        <v>311</v>
      </c>
      <c r="I484" s="530" t="s">
        <v>1714</v>
      </c>
      <c r="J484" s="532"/>
    </row>
    <row r="485" spans="1:10" ht="12.75">
      <c r="A485" s="551" t="s">
        <v>311</v>
      </c>
      <c r="B485" s="551" t="s">
        <v>460</v>
      </c>
      <c r="C485" s="657" t="s">
        <v>461</v>
      </c>
      <c r="D485" s="657"/>
      <c r="E485" s="657"/>
      <c r="F485" s="657"/>
      <c r="G485" s="658"/>
      <c r="H485" s="582" t="s">
        <v>311</v>
      </c>
      <c r="I485" s="530" t="s">
        <v>1715</v>
      </c>
      <c r="J485" s="532"/>
    </row>
    <row r="486" spans="1:10" ht="12.75">
      <c r="A486" s="537" t="s">
        <v>311</v>
      </c>
      <c r="B486" s="537" t="s">
        <v>464</v>
      </c>
      <c r="C486" s="659" t="s">
        <v>465</v>
      </c>
      <c r="D486" s="659"/>
      <c r="E486" s="659"/>
      <c r="F486" s="659"/>
      <c r="G486" s="660"/>
      <c r="H486" s="584" t="s">
        <v>1716</v>
      </c>
      <c r="I486" s="531" t="s">
        <v>1717</v>
      </c>
      <c r="J486" s="532">
        <v>91.88502202643173</v>
      </c>
    </row>
    <row r="487" spans="1:10" ht="12.75">
      <c r="A487" s="551" t="s">
        <v>311</v>
      </c>
      <c r="B487" s="551" t="s">
        <v>466</v>
      </c>
      <c r="C487" s="657" t="s">
        <v>467</v>
      </c>
      <c r="D487" s="657"/>
      <c r="E487" s="657"/>
      <c r="F487" s="657"/>
      <c r="G487" s="658"/>
      <c r="H487" s="582" t="s">
        <v>311</v>
      </c>
      <c r="I487" s="530" t="s">
        <v>1718</v>
      </c>
      <c r="J487" s="532"/>
    </row>
    <row r="488" spans="1:10" ht="12.75">
      <c r="A488" s="551" t="s">
        <v>311</v>
      </c>
      <c r="B488" s="551" t="s">
        <v>468</v>
      </c>
      <c r="C488" s="657" t="s">
        <v>469</v>
      </c>
      <c r="D488" s="657"/>
      <c r="E488" s="657"/>
      <c r="F488" s="657"/>
      <c r="G488" s="658"/>
      <c r="H488" s="582" t="s">
        <v>311</v>
      </c>
      <c r="I488" s="530" t="s">
        <v>1719</v>
      </c>
      <c r="J488" s="532"/>
    </row>
    <row r="489" spans="1:10" ht="12.75">
      <c r="A489" s="551" t="s">
        <v>311</v>
      </c>
      <c r="B489" s="551" t="s">
        <v>470</v>
      </c>
      <c r="C489" s="657" t="s">
        <v>471</v>
      </c>
      <c r="D489" s="657"/>
      <c r="E489" s="657"/>
      <c r="F489" s="657"/>
      <c r="G489" s="658"/>
      <c r="H489" s="582" t="s">
        <v>311</v>
      </c>
      <c r="I489" s="530" t="s">
        <v>1720</v>
      </c>
      <c r="J489" s="532"/>
    </row>
    <row r="490" spans="1:10" ht="12.75">
      <c r="A490" s="537" t="s">
        <v>311</v>
      </c>
      <c r="B490" s="537" t="s">
        <v>474</v>
      </c>
      <c r="C490" s="659" t="s">
        <v>475</v>
      </c>
      <c r="D490" s="659"/>
      <c r="E490" s="659"/>
      <c r="F490" s="659"/>
      <c r="G490" s="660"/>
      <c r="H490" s="584" t="s">
        <v>1700</v>
      </c>
      <c r="I490" s="531" t="s">
        <v>1721</v>
      </c>
      <c r="J490" s="532">
        <v>93.41716666666666</v>
      </c>
    </row>
    <row r="491" spans="1:10" ht="12.75">
      <c r="A491" s="551" t="s">
        <v>311</v>
      </c>
      <c r="B491" s="551" t="s">
        <v>476</v>
      </c>
      <c r="C491" s="657" t="s">
        <v>477</v>
      </c>
      <c r="D491" s="657"/>
      <c r="E491" s="657"/>
      <c r="F491" s="657"/>
      <c r="G491" s="658"/>
      <c r="H491" s="582" t="s">
        <v>311</v>
      </c>
      <c r="I491" s="530" t="s">
        <v>1721</v>
      </c>
      <c r="J491" s="532"/>
    </row>
    <row r="492" spans="1:10" ht="12.75">
      <c r="A492" s="537" t="s">
        <v>311</v>
      </c>
      <c r="B492" s="537" t="s">
        <v>488</v>
      </c>
      <c r="C492" s="659" t="s">
        <v>489</v>
      </c>
      <c r="D492" s="659"/>
      <c r="E492" s="659"/>
      <c r="F492" s="659"/>
      <c r="G492" s="660"/>
      <c r="H492" s="584" t="s">
        <v>1573</v>
      </c>
      <c r="I492" s="531" t="s">
        <v>1722</v>
      </c>
      <c r="J492" s="532">
        <v>107.12110000000001</v>
      </c>
    </row>
    <row r="493" spans="1:10" ht="12.75">
      <c r="A493" s="551" t="s">
        <v>311</v>
      </c>
      <c r="B493" s="551" t="s">
        <v>490</v>
      </c>
      <c r="C493" s="657" t="s">
        <v>491</v>
      </c>
      <c r="D493" s="657"/>
      <c r="E493" s="657"/>
      <c r="F493" s="657"/>
      <c r="G493" s="658"/>
      <c r="H493" s="582" t="s">
        <v>311</v>
      </c>
      <c r="I493" s="530" t="s">
        <v>1723</v>
      </c>
      <c r="J493" s="532"/>
    </row>
    <row r="494" spans="1:10" ht="12.75">
      <c r="A494" s="551" t="s">
        <v>311</v>
      </c>
      <c r="B494" s="551" t="s">
        <v>494</v>
      </c>
      <c r="C494" s="657" t="s">
        <v>495</v>
      </c>
      <c r="D494" s="657"/>
      <c r="E494" s="657"/>
      <c r="F494" s="657"/>
      <c r="G494" s="658"/>
      <c r="H494" s="582" t="s">
        <v>311</v>
      </c>
      <c r="I494" s="530" t="s">
        <v>1724</v>
      </c>
      <c r="J494" s="532"/>
    </row>
    <row r="495" spans="1:10" ht="12.75">
      <c r="A495" s="551" t="s">
        <v>311</v>
      </c>
      <c r="B495" s="551" t="s">
        <v>502</v>
      </c>
      <c r="C495" s="657" t="s">
        <v>503</v>
      </c>
      <c r="D495" s="657"/>
      <c r="E495" s="657"/>
      <c r="F495" s="657"/>
      <c r="G495" s="658"/>
      <c r="H495" s="582" t="s">
        <v>311</v>
      </c>
      <c r="I495" s="530" t="s">
        <v>1725</v>
      </c>
      <c r="J495" s="532"/>
    </row>
    <row r="496" spans="1:10" ht="12.75">
      <c r="A496" s="537" t="s">
        <v>311</v>
      </c>
      <c r="B496" s="537" t="s">
        <v>511</v>
      </c>
      <c r="C496" s="659" t="s">
        <v>512</v>
      </c>
      <c r="D496" s="659"/>
      <c r="E496" s="659"/>
      <c r="F496" s="659"/>
      <c r="G496" s="660"/>
      <c r="H496" s="584" t="s">
        <v>1726</v>
      </c>
      <c r="I496" s="531" t="s">
        <v>1727</v>
      </c>
      <c r="J496" s="532">
        <v>80.35714285714286</v>
      </c>
    </row>
    <row r="497" spans="1:10" ht="12.75">
      <c r="A497" s="551" t="s">
        <v>311</v>
      </c>
      <c r="B497" s="551" t="s">
        <v>520</v>
      </c>
      <c r="C497" s="657" t="s">
        <v>521</v>
      </c>
      <c r="D497" s="657"/>
      <c r="E497" s="657"/>
      <c r="F497" s="657"/>
      <c r="G497" s="658"/>
      <c r="H497" s="582" t="s">
        <v>311</v>
      </c>
      <c r="I497" s="530" t="s">
        <v>1728</v>
      </c>
      <c r="J497" s="532"/>
    </row>
    <row r="498" spans="1:10" ht="12.75">
      <c r="A498" s="551" t="s">
        <v>311</v>
      </c>
      <c r="B498" s="551" t="s">
        <v>523</v>
      </c>
      <c r="C498" s="657" t="s">
        <v>512</v>
      </c>
      <c r="D498" s="657"/>
      <c r="E498" s="657"/>
      <c r="F498" s="657"/>
      <c r="G498" s="658"/>
      <c r="H498" s="582" t="s">
        <v>311</v>
      </c>
      <c r="I498" s="530" t="s">
        <v>1729</v>
      </c>
      <c r="J498" s="532"/>
    </row>
    <row r="499" spans="1:10" ht="12.75">
      <c r="A499" s="537" t="s">
        <v>311</v>
      </c>
      <c r="B499" s="537" t="s">
        <v>1730</v>
      </c>
      <c r="C499" s="659" t="s">
        <v>1731</v>
      </c>
      <c r="D499" s="659"/>
      <c r="E499" s="659"/>
      <c r="F499" s="659"/>
      <c r="G499" s="660"/>
      <c r="H499" s="584" t="s">
        <v>1732</v>
      </c>
      <c r="I499" s="531" t="s">
        <v>1733</v>
      </c>
      <c r="J499" s="532">
        <v>95.13281774019798</v>
      </c>
    </row>
    <row r="500" spans="1:10" ht="12.75">
      <c r="A500" s="537" t="s">
        <v>1734</v>
      </c>
      <c r="B500" s="537" t="s">
        <v>1156</v>
      </c>
      <c r="C500" s="659" t="s">
        <v>1735</v>
      </c>
      <c r="D500" s="659"/>
      <c r="E500" s="659"/>
      <c r="F500" s="659"/>
      <c r="G500" s="660"/>
      <c r="H500" s="584" t="s">
        <v>1736</v>
      </c>
      <c r="I500" s="531" t="s">
        <v>1737</v>
      </c>
      <c r="J500" s="532">
        <v>95.63344495412845</v>
      </c>
    </row>
    <row r="501" spans="1:10" ht="12.75">
      <c r="A501" s="537" t="s">
        <v>311</v>
      </c>
      <c r="B501" s="537" t="s">
        <v>568</v>
      </c>
      <c r="C501" s="659" t="s">
        <v>405</v>
      </c>
      <c r="D501" s="659"/>
      <c r="E501" s="659"/>
      <c r="F501" s="659"/>
      <c r="G501" s="660"/>
      <c r="H501" s="584" t="s">
        <v>1736</v>
      </c>
      <c r="I501" s="531" t="s">
        <v>1737</v>
      </c>
      <c r="J501" s="532">
        <v>95.63344495412845</v>
      </c>
    </row>
    <row r="502" spans="1:10" ht="12.75">
      <c r="A502" s="551" t="s">
        <v>311</v>
      </c>
      <c r="B502" s="551" t="s">
        <v>569</v>
      </c>
      <c r="C502" s="657" t="s">
        <v>570</v>
      </c>
      <c r="D502" s="657"/>
      <c r="E502" s="657"/>
      <c r="F502" s="657"/>
      <c r="G502" s="658"/>
      <c r="H502" s="582" t="s">
        <v>311</v>
      </c>
      <c r="I502" s="530" t="s">
        <v>1737</v>
      </c>
      <c r="J502" s="532"/>
    </row>
    <row r="503" spans="1:10" ht="12.75">
      <c r="A503" s="537" t="s">
        <v>1734</v>
      </c>
      <c r="B503" s="537" t="s">
        <v>1189</v>
      </c>
      <c r="C503" s="659" t="s">
        <v>1738</v>
      </c>
      <c r="D503" s="659"/>
      <c r="E503" s="659"/>
      <c r="F503" s="659"/>
      <c r="G503" s="660"/>
      <c r="H503" s="584" t="s">
        <v>1739</v>
      </c>
      <c r="I503" s="531" t="s">
        <v>1740</v>
      </c>
      <c r="J503" s="532">
        <v>86.96068979591837</v>
      </c>
    </row>
    <row r="504" spans="1:10" ht="12.75">
      <c r="A504" s="537" t="s">
        <v>311</v>
      </c>
      <c r="B504" s="537" t="s">
        <v>474</v>
      </c>
      <c r="C504" s="659" t="s">
        <v>475</v>
      </c>
      <c r="D504" s="659"/>
      <c r="E504" s="659"/>
      <c r="F504" s="659"/>
      <c r="G504" s="660"/>
      <c r="H504" s="584" t="s">
        <v>1338</v>
      </c>
      <c r="I504" s="531" t="s">
        <v>1741</v>
      </c>
      <c r="J504" s="532">
        <v>42.781000000000006</v>
      </c>
    </row>
    <row r="505" spans="1:10" ht="12.75">
      <c r="A505" s="551" t="s">
        <v>311</v>
      </c>
      <c r="B505" s="551" t="s">
        <v>476</v>
      </c>
      <c r="C505" s="657" t="s">
        <v>477</v>
      </c>
      <c r="D505" s="657"/>
      <c r="E505" s="657"/>
      <c r="F505" s="657"/>
      <c r="G505" s="658"/>
      <c r="H505" s="582" t="s">
        <v>311</v>
      </c>
      <c r="I505" s="530" t="s">
        <v>1741</v>
      </c>
      <c r="J505" s="532"/>
    </row>
    <row r="506" spans="1:10" ht="12.75">
      <c r="A506" s="537" t="s">
        <v>311</v>
      </c>
      <c r="B506" s="537" t="s">
        <v>488</v>
      </c>
      <c r="C506" s="659" t="s">
        <v>489</v>
      </c>
      <c r="D506" s="659"/>
      <c r="E506" s="659"/>
      <c r="F506" s="659"/>
      <c r="G506" s="660"/>
      <c r="H506" s="584" t="s">
        <v>1742</v>
      </c>
      <c r="I506" s="531" t="s">
        <v>1743</v>
      </c>
      <c r="J506" s="532">
        <v>82.18010588235293</v>
      </c>
    </row>
    <row r="507" spans="1:10" ht="12.75">
      <c r="A507" s="551" t="s">
        <v>311</v>
      </c>
      <c r="B507" s="551" t="s">
        <v>502</v>
      </c>
      <c r="C507" s="657" t="s">
        <v>503</v>
      </c>
      <c r="D507" s="657"/>
      <c r="E507" s="657"/>
      <c r="F507" s="657"/>
      <c r="G507" s="658"/>
      <c r="H507" s="582" t="s">
        <v>311</v>
      </c>
      <c r="I507" s="530" t="s">
        <v>1744</v>
      </c>
      <c r="J507" s="529"/>
    </row>
    <row r="508" spans="1:10" ht="12.75">
      <c r="A508" s="551" t="s">
        <v>311</v>
      </c>
      <c r="B508" s="551" t="s">
        <v>506</v>
      </c>
      <c r="C508" s="657" t="s">
        <v>507</v>
      </c>
      <c r="D508" s="657"/>
      <c r="E508" s="657"/>
      <c r="F508" s="657"/>
      <c r="G508" s="658"/>
      <c r="H508" s="582" t="s">
        <v>311</v>
      </c>
      <c r="I508" s="530" t="s">
        <v>1745</v>
      </c>
      <c r="J508" s="532"/>
    </row>
    <row r="509" spans="1:10" ht="12.75">
      <c r="A509" s="537" t="s">
        <v>311</v>
      </c>
      <c r="B509" s="537" t="s">
        <v>511</v>
      </c>
      <c r="C509" s="659" t="s">
        <v>512</v>
      </c>
      <c r="D509" s="659"/>
      <c r="E509" s="659"/>
      <c r="F509" s="659"/>
      <c r="G509" s="660"/>
      <c r="H509" s="584" t="s">
        <v>1746</v>
      </c>
      <c r="I509" s="531" t="s">
        <v>1747</v>
      </c>
      <c r="J509" s="532">
        <v>28.738125000000004</v>
      </c>
    </row>
    <row r="510" spans="1:10" ht="12.75">
      <c r="A510" s="551" t="s">
        <v>311</v>
      </c>
      <c r="B510" s="551" t="s">
        <v>517</v>
      </c>
      <c r="C510" s="657" t="s">
        <v>518</v>
      </c>
      <c r="D510" s="657"/>
      <c r="E510" s="657"/>
      <c r="F510" s="657"/>
      <c r="G510" s="658"/>
      <c r="H510" s="582" t="s">
        <v>311</v>
      </c>
      <c r="I510" s="530" t="s">
        <v>1748</v>
      </c>
      <c r="J510" s="532"/>
    </row>
    <row r="511" spans="1:10" ht="12.75">
      <c r="A511" s="551" t="s">
        <v>311</v>
      </c>
      <c r="B511" s="551" t="s">
        <v>523</v>
      </c>
      <c r="C511" s="657" t="s">
        <v>512</v>
      </c>
      <c r="D511" s="657"/>
      <c r="E511" s="657"/>
      <c r="F511" s="657"/>
      <c r="G511" s="658"/>
      <c r="H511" s="582" t="s">
        <v>311</v>
      </c>
      <c r="I511" s="530" t="s">
        <v>1749</v>
      </c>
      <c r="J511" s="532"/>
    </row>
    <row r="512" spans="1:10" ht="12.75">
      <c r="A512" s="537" t="s">
        <v>311</v>
      </c>
      <c r="B512" s="537" t="s">
        <v>560</v>
      </c>
      <c r="C512" s="659" t="s">
        <v>561</v>
      </c>
      <c r="D512" s="659"/>
      <c r="E512" s="659"/>
      <c r="F512" s="659"/>
      <c r="G512" s="660"/>
      <c r="H512" s="584" t="s">
        <v>1750</v>
      </c>
      <c r="I512" s="531" t="s">
        <v>1751</v>
      </c>
      <c r="J512" s="532">
        <v>97.77947142857144</v>
      </c>
    </row>
    <row r="513" spans="1:10" ht="12.75">
      <c r="A513" s="551" t="s">
        <v>311</v>
      </c>
      <c r="B513" s="551" t="s">
        <v>564</v>
      </c>
      <c r="C513" s="657" t="s">
        <v>565</v>
      </c>
      <c r="D513" s="657"/>
      <c r="E513" s="657"/>
      <c r="F513" s="657"/>
      <c r="G513" s="658"/>
      <c r="H513" s="582" t="s">
        <v>311</v>
      </c>
      <c r="I513" s="530" t="s">
        <v>1751</v>
      </c>
      <c r="J513" s="532"/>
    </row>
    <row r="514" spans="1:10" ht="12.75">
      <c r="A514" s="537" t="s">
        <v>1734</v>
      </c>
      <c r="B514" s="537" t="s">
        <v>1207</v>
      </c>
      <c r="C514" s="659" t="s">
        <v>1752</v>
      </c>
      <c r="D514" s="659"/>
      <c r="E514" s="659"/>
      <c r="F514" s="659"/>
      <c r="G514" s="660"/>
      <c r="H514" s="584" t="s">
        <v>1753</v>
      </c>
      <c r="I514" s="531" t="s">
        <v>1754</v>
      </c>
      <c r="J514" s="532">
        <v>99.94480021169622</v>
      </c>
    </row>
    <row r="515" spans="1:10" ht="12.75">
      <c r="A515" s="537" t="s">
        <v>311</v>
      </c>
      <c r="B515" s="537" t="s">
        <v>488</v>
      </c>
      <c r="C515" s="659" t="s">
        <v>489</v>
      </c>
      <c r="D515" s="659"/>
      <c r="E515" s="659"/>
      <c r="F515" s="659"/>
      <c r="G515" s="660"/>
      <c r="H515" s="584" t="s">
        <v>1755</v>
      </c>
      <c r="I515" s="531" t="s">
        <v>1756</v>
      </c>
      <c r="J515" s="532">
        <v>99.93582089552238</v>
      </c>
    </row>
    <row r="516" spans="1:10" ht="12.75">
      <c r="A516" s="551" t="s">
        <v>311</v>
      </c>
      <c r="B516" s="551" t="s">
        <v>494</v>
      </c>
      <c r="C516" s="657" t="s">
        <v>495</v>
      </c>
      <c r="D516" s="657"/>
      <c r="E516" s="657"/>
      <c r="F516" s="657"/>
      <c r="G516" s="658"/>
      <c r="H516" s="582" t="s">
        <v>311</v>
      </c>
      <c r="I516" s="530" t="s">
        <v>1724</v>
      </c>
      <c r="J516" s="532"/>
    </row>
    <row r="517" spans="1:10" ht="12.75">
      <c r="A517" s="551" t="s">
        <v>311</v>
      </c>
      <c r="B517" s="551" t="s">
        <v>502</v>
      </c>
      <c r="C517" s="657" t="s">
        <v>503</v>
      </c>
      <c r="D517" s="657"/>
      <c r="E517" s="657"/>
      <c r="F517" s="657"/>
      <c r="G517" s="658"/>
      <c r="H517" s="582" t="s">
        <v>311</v>
      </c>
      <c r="I517" s="530" t="s">
        <v>1757</v>
      </c>
      <c r="J517" s="532"/>
    </row>
    <row r="518" spans="1:10" ht="12.75">
      <c r="A518" s="551" t="s">
        <v>311</v>
      </c>
      <c r="B518" s="551" t="s">
        <v>506</v>
      </c>
      <c r="C518" s="657" t="s">
        <v>507</v>
      </c>
      <c r="D518" s="657"/>
      <c r="E518" s="657"/>
      <c r="F518" s="657"/>
      <c r="G518" s="658"/>
      <c r="H518" s="582" t="s">
        <v>311</v>
      </c>
      <c r="I518" s="530" t="s">
        <v>1758</v>
      </c>
      <c r="J518" s="532"/>
    </row>
    <row r="519" spans="1:10" ht="12.75">
      <c r="A519" s="537" t="s">
        <v>311</v>
      </c>
      <c r="B519" s="537" t="s">
        <v>511</v>
      </c>
      <c r="C519" s="659" t="s">
        <v>512</v>
      </c>
      <c r="D519" s="659"/>
      <c r="E519" s="659"/>
      <c r="F519" s="659"/>
      <c r="G519" s="660"/>
      <c r="H519" s="584" t="s">
        <v>1759</v>
      </c>
      <c r="I519" s="531" t="s">
        <v>1760</v>
      </c>
      <c r="J519" s="532">
        <v>99.9755859375</v>
      </c>
    </row>
    <row r="520" spans="1:10" ht="12.75">
      <c r="A520" s="551" t="s">
        <v>311</v>
      </c>
      <c r="B520" s="551" t="s">
        <v>523</v>
      </c>
      <c r="C520" s="657" t="s">
        <v>512</v>
      </c>
      <c r="D520" s="657"/>
      <c r="E520" s="657"/>
      <c r="F520" s="657"/>
      <c r="G520" s="658"/>
      <c r="H520" s="582" t="s">
        <v>311</v>
      </c>
      <c r="I520" s="530" t="s">
        <v>1760</v>
      </c>
      <c r="J520" s="532"/>
    </row>
    <row r="521" spans="1:10" ht="12.75">
      <c r="A521" s="537" t="s">
        <v>1761</v>
      </c>
      <c r="B521" s="537" t="s">
        <v>1316</v>
      </c>
      <c r="C521" s="659" t="s">
        <v>1762</v>
      </c>
      <c r="D521" s="659"/>
      <c r="E521" s="659"/>
      <c r="F521" s="659"/>
      <c r="G521" s="660"/>
      <c r="H521" s="584" t="s">
        <v>1573</v>
      </c>
      <c r="I521" s="531" t="s">
        <v>1573</v>
      </c>
      <c r="J521" s="532">
        <v>100</v>
      </c>
    </row>
    <row r="522" spans="1:10" ht="12.75">
      <c r="A522" s="537" t="s">
        <v>311</v>
      </c>
      <c r="B522" s="537" t="s">
        <v>568</v>
      </c>
      <c r="C522" s="659" t="s">
        <v>405</v>
      </c>
      <c r="D522" s="659"/>
      <c r="E522" s="659"/>
      <c r="F522" s="659"/>
      <c r="G522" s="660"/>
      <c r="H522" s="584" t="s">
        <v>1573</v>
      </c>
      <c r="I522" s="531" t="s">
        <v>1573</v>
      </c>
      <c r="J522" s="532">
        <v>100</v>
      </c>
    </row>
    <row r="523" spans="1:10" ht="12.75">
      <c r="A523" s="551" t="s">
        <v>311</v>
      </c>
      <c r="B523" s="551" t="s">
        <v>569</v>
      </c>
      <c r="C523" s="657" t="s">
        <v>570</v>
      </c>
      <c r="D523" s="657"/>
      <c r="E523" s="657"/>
      <c r="F523" s="657"/>
      <c r="G523" s="658"/>
      <c r="H523" s="582" t="s">
        <v>311</v>
      </c>
      <c r="I523" s="530" t="s">
        <v>1573</v>
      </c>
      <c r="J523" s="532"/>
    </row>
    <row r="524" spans="1:10" ht="12.75">
      <c r="A524" s="537" t="s">
        <v>1734</v>
      </c>
      <c r="B524" s="537" t="s">
        <v>1319</v>
      </c>
      <c r="C524" s="659" t="s">
        <v>1763</v>
      </c>
      <c r="D524" s="659"/>
      <c r="E524" s="659"/>
      <c r="F524" s="659"/>
      <c r="G524" s="660"/>
      <c r="H524" s="584" t="s">
        <v>1764</v>
      </c>
      <c r="I524" s="531" t="s">
        <v>1765</v>
      </c>
      <c r="J524" s="532">
        <v>77.54043636363636</v>
      </c>
    </row>
    <row r="525" spans="1:10" ht="12.75">
      <c r="A525" s="537" t="s">
        <v>311</v>
      </c>
      <c r="B525" s="537" t="s">
        <v>474</v>
      </c>
      <c r="C525" s="659" t="s">
        <v>475</v>
      </c>
      <c r="D525" s="659"/>
      <c r="E525" s="659"/>
      <c r="F525" s="659"/>
      <c r="G525" s="660"/>
      <c r="H525" s="584" t="s">
        <v>1226</v>
      </c>
      <c r="I525" s="531" t="s">
        <v>1766</v>
      </c>
      <c r="J525" s="532">
        <v>164.674</v>
      </c>
    </row>
    <row r="526" spans="1:10" ht="12.75">
      <c r="A526" s="551" t="s">
        <v>311</v>
      </c>
      <c r="B526" s="551" t="s">
        <v>476</v>
      </c>
      <c r="C526" s="657" t="s">
        <v>477</v>
      </c>
      <c r="D526" s="657"/>
      <c r="E526" s="657"/>
      <c r="F526" s="657"/>
      <c r="G526" s="658"/>
      <c r="H526" s="582" t="s">
        <v>311</v>
      </c>
      <c r="I526" s="530" t="s">
        <v>1766</v>
      </c>
      <c r="J526" s="532"/>
    </row>
    <row r="527" spans="1:10" ht="12.75">
      <c r="A527" s="537" t="s">
        <v>311</v>
      </c>
      <c r="B527" s="537" t="s">
        <v>488</v>
      </c>
      <c r="C527" s="659" t="s">
        <v>489</v>
      </c>
      <c r="D527" s="659"/>
      <c r="E527" s="659"/>
      <c r="F527" s="659"/>
      <c r="G527" s="660"/>
      <c r="H527" s="584" t="s">
        <v>1767</v>
      </c>
      <c r="I527" s="531" t="s">
        <v>1768</v>
      </c>
      <c r="J527" s="532">
        <v>70.70643137254902</v>
      </c>
    </row>
    <row r="528" spans="1:10" ht="12.75">
      <c r="A528" s="551" t="s">
        <v>311</v>
      </c>
      <c r="B528" s="551" t="s">
        <v>502</v>
      </c>
      <c r="C528" s="657" t="s">
        <v>503</v>
      </c>
      <c r="D528" s="657"/>
      <c r="E528" s="657"/>
      <c r="F528" s="657"/>
      <c r="G528" s="658"/>
      <c r="H528" s="582" t="s">
        <v>311</v>
      </c>
      <c r="I528" s="530" t="s">
        <v>1768</v>
      </c>
      <c r="J528" s="532"/>
    </row>
    <row r="529" spans="1:10" ht="12.75">
      <c r="A529" s="537" t="s">
        <v>311</v>
      </c>
      <c r="B529" s="537" t="s">
        <v>1769</v>
      </c>
      <c r="C529" s="659" t="s">
        <v>1770</v>
      </c>
      <c r="D529" s="659"/>
      <c r="E529" s="659"/>
      <c r="F529" s="659"/>
      <c r="G529" s="660"/>
      <c r="H529" s="584" t="s">
        <v>1771</v>
      </c>
      <c r="I529" s="531" t="s">
        <v>1772</v>
      </c>
      <c r="J529" s="532">
        <v>100.13598454997927</v>
      </c>
    </row>
    <row r="530" spans="1:10" ht="12.75">
      <c r="A530" s="537" t="s">
        <v>1773</v>
      </c>
      <c r="B530" s="537" t="s">
        <v>1774</v>
      </c>
      <c r="C530" s="659" t="s">
        <v>1775</v>
      </c>
      <c r="D530" s="659"/>
      <c r="E530" s="659"/>
      <c r="F530" s="659"/>
      <c r="G530" s="660"/>
      <c r="H530" s="584" t="s">
        <v>1771</v>
      </c>
      <c r="I530" s="531" t="s">
        <v>1772</v>
      </c>
      <c r="J530" s="532">
        <v>100.13598454997927</v>
      </c>
    </row>
    <row r="531" spans="1:10" ht="12.75">
      <c r="A531" s="537" t="s">
        <v>311</v>
      </c>
      <c r="B531" s="537" t="s">
        <v>568</v>
      </c>
      <c r="C531" s="659" t="s">
        <v>405</v>
      </c>
      <c r="D531" s="659"/>
      <c r="E531" s="659"/>
      <c r="F531" s="659"/>
      <c r="G531" s="660"/>
      <c r="H531" s="584" t="s">
        <v>1771</v>
      </c>
      <c r="I531" s="531" t="s">
        <v>1772</v>
      </c>
      <c r="J531" s="532">
        <v>100.13598454997927</v>
      </c>
    </row>
    <row r="532" spans="1:10" ht="12.75">
      <c r="A532" s="551" t="s">
        <v>311</v>
      </c>
      <c r="B532" s="551" t="s">
        <v>569</v>
      </c>
      <c r="C532" s="657" t="s">
        <v>570</v>
      </c>
      <c r="D532" s="657"/>
      <c r="E532" s="657"/>
      <c r="F532" s="657"/>
      <c r="G532" s="658"/>
      <c r="H532" s="582" t="s">
        <v>311</v>
      </c>
      <c r="I532" s="530" t="s">
        <v>1772</v>
      </c>
      <c r="J532" s="532"/>
    </row>
    <row r="533" spans="1:10" ht="12.75">
      <c r="A533" s="537" t="s">
        <v>311</v>
      </c>
      <c r="B533" s="537" t="s">
        <v>1776</v>
      </c>
      <c r="C533" s="659" t="s">
        <v>1777</v>
      </c>
      <c r="D533" s="659"/>
      <c r="E533" s="659"/>
      <c r="F533" s="659"/>
      <c r="G533" s="660"/>
      <c r="H533" s="584" t="s">
        <v>1778</v>
      </c>
      <c r="I533" s="531" t="s">
        <v>1779</v>
      </c>
      <c r="J533" s="532">
        <v>100.10844018401002</v>
      </c>
    </row>
    <row r="534" spans="1:10" ht="12.75">
      <c r="A534" s="537" t="s">
        <v>1780</v>
      </c>
      <c r="B534" s="537" t="s">
        <v>1781</v>
      </c>
      <c r="C534" s="659" t="s">
        <v>1782</v>
      </c>
      <c r="D534" s="659"/>
      <c r="E534" s="659"/>
      <c r="F534" s="659"/>
      <c r="G534" s="660"/>
      <c r="H534" s="584" t="s">
        <v>1783</v>
      </c>
      <c r="I534" s="531" t="s">
        <v>1784</v>
      </c>
      <c r="J534" s="532">
        <v>101.63500286041189</v>
      </c>
    </row>
    <row r="535" spans="1:10" ht="12.75">
      <c r="A535" s="537" t="s">
        <v>311</v>
      </c>
      <c r="B535" s="537" t="s">
        <v>555</v>
      </c>
      <c r="C535" s="659" t="s">
        <v>123</v>
      </c>
      <c r="D535" s="659"/>
      <c r="E535" s="659"/>
      <c r="F535" s="659"/>
      <c r="G535" s="660"/>
      <c r="H535" s="584" t="s">
        <v>1783</v>
      </c>
      <c r="I535" s="531" t="s">
        <v>1784</v>
      </c>
      <c r="J535" s="532">
        <v>101.63500286041189</v>
      </c>
    </row>
    <row r="536" spans="1:10" ht="12.75">
      <c r="A536" s="551" t="s">
        <v>311</v>
      </c>
      <c r="B536" s="551" t="s">
        <v>556</v>
      </c>
      <c r="C536" s="657" t="s">
        <v>124</v>
      </c>
      <c r="D536" s="657"/>
      <c r="E536" s="657"/>
      <c r="F536" s="657"/>
      <c r="G536" s="658"/>
      <c r="H536" s="582" t="s">
        <v>311</v>
      </c>
      <c r="I536" s="530" t="s">
        <v>1784</v>
      </c>
      <c r="J536" s="532"/>
    </row>
    <row r="537" spans="1:10" ht="12.75">
      <c r="A537" s="537" t="s">
        <v>1780</v>
      </c>
      <c r="B537" s="537" t="s">
        <v>1785</v>
      </c>
      <c r="C537" s="659" t="s">
        <v>1786</v>
      </c>
      <c r="D537" s="659"/>
      <c r="E537" s="659"/>
      <c r="F537" s="659"/>
      <c r="G537" s="660"/>
      <c r="H537" s="584" t="s">
        <v>1342</v>
      </c>
      <c r="I537" s="531" t="s">
        <v>1787</v>
      </c>
      <c r="J537" s="532">
        <v>103.5099</v>
      </c>
    </row>
    <row r="538" spans="1:10" ht="12.75">
      <c r="A538" s="537" t="s">
        <v>311</v>
      </c>
      <c r="B538" s="537" t="s">
        <v>555</v>
      </c>
      <c r="C538" s="659" t="s">
        <v>123</v>
      </c>
      <c r="D538" s="659"/>
      <c r="E538" s="659"/>
      <c r="F538" s="659"/>
      <c r="G538" s="660"/>
      <c r="H538" s="584" t="s">
        <v>1342</v>
      </c>
      <c r="I538" s="531" t="s">
        <v>1787</v>
      </c>
      <c r="J538" s="532">
        <v>103.5099</v>
      </c>
    </row>
    <row r="539" spans="1:10" ht="12.75">
      <c r="A539" s="551" t="s">
        <v>311</v>
      </c>
      <c r="B539" s="551" t="s">
        <v>556</v>
      </c>
      <c r="C539" s="657" t="s">
        <v>124</v>
      </c>
      <c r="D539" s="657"/>
      <c r="E539" s="657"/>
      <c r="F539" s="657"/>
      <c r="G539" s="658"/>
      <c r="H539" s="582" t="s">
        <v>311</v>
      </c>
      <c r="I539" s="530" t="s">
        <v>1787</v>
      </c>
      <c r="J539" s="532"/>
    </row>
    <row r="540" spans="1:10" ht="12.75">
      <c r="A540" s="537" t="s">
        <v>1788</v>
      </c>
      <c r="B540" s="537" t="s">
        <v>1789</v>
      </c>
      <c r="C540" s="659" t="s">
        <v>1790</v>
      </c>
      <c r="D540" s="659"/>
      <c r="E540" s="659"/>
      <c r="F540" s="659"/>
      <c r="G540" s="660"/>
      <c r="H540" s="584" t="s">
        <v>1791</v>
      </c>
      <c r="I540" s="531" t="s">
        <v>1791</v>
      </c>
      <c r="J540" s="532">
        <v>100</v>
      </c>
    </row>
    <row r="541" spans="1:10" ht="12.75">
      <c r="A541" s="537" t="s">
        <v>311</v>
      </c>
      <c r="B541" s="537" t="s">
        <v>560</v>
      </c>
      <c r="C541" s="659" t="s">
        <v>561</v>
      </c>
      <c r="D541" s="659"/>
      <c r="E541" s="659"/>
      <c r="F541" s="659"/>
      <c r="G541" s="660"/>
      <c r="H541" s="584" t="s">
        <v>1791</v>
      </c>
      <c r="I541" s="531" t="s">
        <v>1791</v>
      </c>
      <c r="J541" s="532">
        <v>100</v>
      </c>
    </row>
    <row r="542" spans="1:10" ht="12.75">
      <c r="A542" s="551" t="s">
        <v>311</v>
      </c>
      <c r="B542" s="551" t="s">
        <v>562</v>
      </c>
      <c r="C542" s="657" t="s">
        <v>563</v>
      </c>
      <c r="D542" s="657"/>
      <c r="E542" s="657"/>
      <c r="F542" s="657"/>
      <c r="G542" s="658"/>
      <c r="H542" s="582" t="s">
        <v>311</v>
      </c>
      <c r="I542" s="530" t="s">
        <v>1791</v>
      </c>
      <c r="J542" s="532"/>
    </row>
    <row r="543" spans="1:10" ht="12.75">
      <c r="A543" s="537" t="s">
        <v>1788</v>
      </c>
      <c r="B543" s="537" t="s">
        <v>1792</v>
      </c>
      <c r="C543" s="659" t="s">
        <v>1793</v>
      </c>
      <c r="D543" s="659"/>
      <c r="E543" s="659"/>
      <c r="F543" s="659"/>
      <c r="G543" s="660"/>
      <c r="H543" s="584" t="s">
        <v>1794</v>
      </c>
      <c r="I543" s="531" t="s">
        <v>1794</v>
      </c>
      <c r="J543" s="532">
        <v>100</v>
      </c>
    </row>
    <row r="544" spans="1:10" ht="12.75">
      <c r="A544" s="537" t="s">
        <v>311</v>
      </c>
      <c r="B544" s="537" t="s">
        <v>560</v>
      </c>
      <c r="C544" s="659" t="s">
        <v>561</v>
      </c>
      <c r="D544" s="659"/>
      <c r="E544" s="659"/>
      <c r="F544" s="659"/>
      <c r="G544" s="660"/>
      <c r="H544" s="584" t="s">
        <v>1794</v>
      </c>
      <c r="I544" s="531" t="s">
        <v>1794</v>
      </c>
      <c r="J544" s="532">
        <v>100</v>
      </c>
    </row>
    <row r="545" spans="1:10" ht="12.75">
      <c r="A545" s="551" t="s">
        <v>311</v>
      </c>
      <c r="B545" s="551" t="s">
        <v>562</v>
      </c>
      <c r="C545" s="657" t="s">
        <v>563</v>
      </c>
      <c r="D545" s="657"/>
      <c r="E545" s="657"/>
      <c r="F545" s="657"/>
      <c r="G545" s="658"/>
      <c r="H545" s="582" t="s">
        <v>311</v>
      </c>
      <c r="I545" s="530" t="s">
        <v>1794</v>
      </c>
      <c r="J545" s="532"/>
    </row>
    <row r="546" spans="1:10" ht="12.75">
      <c r="A546" s="537" t="s">
        <v>1780</v>
      </c>
      <c r="B546" s="537" t="s">
        <v>1795</v>
      </c>
      <c r="C546" s="659" t="s">
        <v>1796</v>
      </c>
      <c r="D546" s="659"/>
      <c r="E546" s="659"/>
      <c r="F546" s="659"/>
      <c r="G546" s="660"/>
      <c r="H546" s="584" t="s">
        <v>1797</v>
      </c>
      <c r="I546" s="531" t="s">
        <v>1798</v>
      </c>
      <c r="J546" s="532">
        <v>98.2677130044843</v>
      </c>
    </row>
    <row r="547" spans="1:10" ht="12.75">
      <c r="A547" s="537" t="s">
        <v>311</v>
      </c>
      <c r="B547" s="537" t="s">
        <v>560</v>
      </c>
      <c r="C547" s="659" t="s">
        <v>561</v>
      </c>
      <c r="D547" s="659"/>
      <c r="E547" s="659"/>
      <c r="F547" s="659"/>
      <c r="G547" s="660"/>
      <c r="H547" s="584" t="s">
        <v>1797</v>
      </c>
      <c r="I547" s="531" t="s">
        <v>1798</v>
      </c>
      <c r="J547" s="532">
        <v>98.2677130044843</v>
      </c>
    </row>
    <row r="548" spans="1:10" ht="12.75">
      <c r="A548" s="551" t="s">
        <v>311</v>
      </c>
      <c r="B548" s="551" t="s">
        <v>562</v>
      </c>
      <c r="C548" s="657" t="s">
        <v>563</v>
      </c>
      <c r="D548" s="657"/>
      <c r="E548" s="657"/>
      <c r="F548" s="657"/>
      <c r="G548" s="658"/>
      <c r="H548" s="582" t="s">
        <v>311</v>
      </c>
      <c r="I548" s="530" t="s">
        <v>1798</v>
      </c>
      <c r="J548" s="532"/>
    </row>
    <row r="549" spans="1:10" ht="12.75">
      <c r="A549" s="537" t="s">
        <v>1799</v>
      </c>
      <c r="B549" s="537" t="s">
        <v>1800</v>
      </c>
      <c r="C549" s="659" t="s">
        <v>1801</v>
      </c>
      <c r="D549" s="659"/>
      <c r="E549" s="659"/>
      <c r="F549" s="659"/>
      <c r="G549" s="660"/>
      <c r="H549" s="584" t="s">
        <v>1802</v>
      </c>
      <c r="I549" s="531" t="s">
        <v>1803</v>
      </c>
      <c r="J549" s="532">
        <v>99.47822341857336</v>
      </c>
    </row>
    <row r="550" spans="1:10" ht="12.75">
      <c r="A550" s="537" t="s">
        <v>311</v>
      </c>
      <c r="B550" s="537" t="s">
        <v>474</v>
      </c>
      <c r="C550" s="659" t="s">
        <v>475</v>
      </c>
      <c r="D550" s="659"/>
      <c r="E550" s="659"/>
      <c r="F550" s="659"/>
      <c r="G550" s="660"/>
      <c r="H550" s="584" t="s">
        <v>1804</v>
      </c>
      <c r="I550" s="531" t="s">
        <v>1227</v>
      </c>
      <c r="J550" s="532">
        <v>0</v>
      </c>
    </row>
    <row r="551" spans="1:10" ht="12.75">
      <c r="A551" s="551" t="s">
        <v>311</v>
      </c>
      <c r="B551" s="551" t="s">
        <v>476</v>
      </c>
      <c r="C551" s="657" t="s">
        <v>477</v>
      </c>
      <c r="D551" s="657"/>
      <c r="E551" s="657"/>
      <c r="F551" s="657"/>
      <c r="G551" s="658"/>
      <c r="H551" s="582" t="s">
        <v>311</v>
      </c>
      <c r="I551" s="530" t="s">
        <v>1227</v>
      </c>
      <c r="J551" s="532"/>
    </row>
    <row r="552" spans="1:10" ht="12.75">
      <c r="A552" s="537" t="s">
        <v>311</v>
      </c>
      <c r="B552" s="537" t="s">
        <v>488</v>
      </c>
      <c r="C552" s="659" t="s">
        <v>489</v>
      </c>
      <c r="D552" s="659"/>
      <c r="E552" s="659"/>
      <c r="F552" s="659"/>
      <c r="G552" s="660"/>
      <c r="H552" s="584" t="s">
        <v>1805</v>
      </c>
      <c r="I552" s="531" t="s">
        <v>1806</v>
      </c>
      <c r="J552" s="532">
        <v>101.64883003952569</v>
      </c>
    </row>
    <row r="553" spans="1:10" ht="12.75">
      <c r="A553" s="551" t="s">
        <v>311</v>
      </c>
      <c r="B553" s="551" t="s">
        <v>490</v>
      </c>
      <c r="C553" s="657" t="s">
        <v>491</v>
      </c>
      <c r="D553" s="657"/>
      <c r="E553" s="657"/>
      <c r="F553" s="657"/>
      <c r="G553" s="658"/>
      <c r="H553" s="582" t="s">
        <v>311</v>
      </c>
      <c r="I553" s="530" t="s">
        <v>1318</v>
      </c>
      <c r="J553" s="532"/>
    </row>
    <row r="554" spans="1:10" ht="12.75">
      <c r="A554" s="551" t="s">
        <v>311</v>
      </c>
      <c r="B554" s="551" t="s">
        <v>502</v>
      </c>
      <c r="C554" s="657" t="s">
        <v>503</v>
      </c>
      <c r="D554" s="657"/>
      <c r="E554" s="657"/>
      <c r="F554" s="657"/>
      <c r="G554" s="658"/>
      <c r="H554" s="582" t="s">
        <v>311</v>
      </c>
      <c r="I554" s="530" t="s">
        <v>1807</v>
      </c>
      <c r="J554" s="532"/>
    </row>
    <row r="555" spans="1:10" ht="12.75">
      <c r="A555" s="551" t="s">
        <v>311</v>
      </c>
      <c r="B555" s="551" t="s">
        <v>504</v>
      </c>
      <c r="C555" s="657" t="s">
        <v>505</v>
      </c>
      <c r="D555" s="657"/>
      <c r="E555" s="657"/>
      <c r="F555" s="657"/>
      <c r="G555" s="658"/>
      <c r="H555" s="582" t="s">
        <v>311</v>
      </c>
      <c r="I555" s="530" t="s">
        <v>1808</v>
      </c>
      <c r="J555" s="532"/>
    </row>
    <row r="556" spans="1:10" ht="12.75">
      <c r="A556" s="537" t="s">
        <v>311</v>
      </c>
      <c r="B556" s="537" t="s">
        <v>511</v>
      </c>
      <c r="C556" s="659" t="s">
        <v>512</v>
      </c>
      <c r="D556" s="659"/>
      <c r="E556" s="659"/>
      <c r="F556" s="659"/>
      <c r="G556" s="660"/>
      <c r="H556" s="584" t="s">
        <v>1809</v>
      </c>
      <c r="I556" s="531" t="s">
        <v>1810</v>
      </c>
      <c r="J556" s="532">
        <v>99.40650485436893</v>
      </c>
    </row>
    <row r="557" spans="1:10" ht="12.75">
      <c r="A557" s="551" t="s">
        <v>311</v>
      </c>
      <c r="B557" s="551" t="s">
        <v>523</v>
      </c>
      <c r="C557" s="657" t="s">
        <v>512</v>
      </c>
      <c r="D557" s="657"/>
      <c r="E557" s="657"/>
      <c r="F557" s="657"/>
      <c r="G557" s="658"/>
      <c r="H557" s="582" t="s">
        <v>311</v>
      </c>
      <c r="I557" s="530" t="s">
        <v>1810</v>
      </c>
      <c r="J557" s="532"/>
    </row>
    <row r="558" spans="1:10" ht="12.75">
      <c r="A558" s="537" t="s">
        <v>311</v>
      </c>
      <c r="B558" s="537" t="s">
        <v>568</v>
      </c>
      <c r="C558" s="659" t="s">
        <v>405</v>
      </c>
      <c r="D558" s="659"/>
      <c r="E558" s="659"/>
      <c r="F558" s="659"/>
      <c r="G558" s="660"/>
      <c r="H558" s="584" t="s">
        <v>1446</v>
      </c>
      <c r="I558" s="531" t="s">
        <v>1446</v>
      </c>
      <c r="J558" s="532">
        <v>100</v>
      </c>
    </row>
    <row r="559" spans="1:10" ht="12.75">
      <c r="A559" s="551" t="s">
        <v>311</v>
      </c>
      <c r="B559" s="551" t="s">
        <v>569</v>
      </c>
      <c r="C559" s="657" t="s">
        <v>570</v>
      </c>
      <c r="D559" s="657"/>
      <c r="E559" s="657"/>
      <c r="F559" s="657"/>
      <c r="G559" s="658"/>
      <c r="H559" s="582" t="s">
        <v>311</v>
      </c>
      <c r="I559" s="530" t="s">
        <v>1446</v>
      </c>
      <c r="J559" s="532"/>
    </row>
    <row r="560" spans="1:10" ht="12.75">
      <c r="A560" s="537" t="s">
        <v>1811</v>
      </c>
      <c r="B560" s="537" t="s">
        <v>1812</v>
      </c>
      <c r="C560" s="659" t="s">
        <v>1813</v>
      </c>
      <c r="D560" s="659"/>
      <c r="E560" s="659"/>
      <c r="F560" s="659"/>
      <c r="G560" s="660"/>
      <c r="H560" s="584" t="s">
        <v>1270</v>
      </c>
      <c r="I560" s="531" t="s">
        <v>1814</v>
      </c>
      <c r="J560" s="532">
        <v>72.41511428571428</v>
      </c>
    </row>
    <row r="561" spans="1:10" ht="12.75">
      <c r="A561" s="537" t="s">
        <v>311</v>
      </c>
      <c r="B561" s="537" t="s">
        <v>560</v>
      </c>
      <c r="C561" s="659" t="s">
        <v>561</v>
      </c>
      <c r="D561" s="659"/>
      <c r="E561" s="659"/>
      <c r="F561" s="659"/>
      <c r="G561" s="660"/>
      <c r="H561" s="584" t="s">
        <v>1270</v>
      </c>
      <c r="I561" s="531" t="s">
        <v>1814</v>
      </c>
      <c r="J561" s="532">
        <v>72.41511428571428</v>
      </c>
    </row>
    <row r="562" spans="1:10" ht="12.75">
      <c r="A562" s="551" t="s">
        <v>311</v>
      </c>
      <c r="B562" s="551" t="s">
        <v>562</v>
      </c>
      <c r="C562" s="657" t="s">
        <v>563</v>
      </c>
      <c r="D562" s="657"/>
      <c r="E562" s="657"/>
      <c r="F562" s="657"/>
      <c r="G562" s="658"/>
      <c r="H562" s="582" t="s">
        <v>311</v>
      </c>
      <c r="I562" s="530" t="s">
        <v>1814</v>
      </c>
      <c r="J562" s="532"/>
    </row>
    <row r="563" spans="1:10" ht="12.75">
      <c r="A563" s="537" t="s">
        <v>1811</v>
      </c>
      <c r="B563" s="537" t="s">
        <v>1815</v>
      </c>
      <c r="C563" s="659" t="s">
        <v>1816</v>
      </c>
      <c r="D563" s="659"/>
      <c r="E563" s="659"/>
      <c r="F563" s="659"/>
      <c r="G563" s="660"/>
      <c r="H563" s="584" t="s">
        <v>1573</v>
      </c>
      <c r="I563" s="531" t="s">
        <v>1817</v>
      </c>
      <c r="J563" s="532">
        <v>108.81</v>
      </c>
    </row>
    <row r="564" spans="1:10" ht="12.75">
      <c r="A564" s="537" t="s">
        <v>311</v>
      </c>
      <c r="B564" s="537" t="s">
        <v>560</v>
      </c>
      <c r="C564" s="659" t="s">
        <v>561</v>
      </c>
      <c r="D564" s="659"/>
      <c r="E564" s="659"/>
      <c r="F564" s="659"/>
      <c r="G564" s="660"/>
      <c r="H564" s="584" t="s">
        <v>1573</v>
      </c>
      <c r="I564" s="531" t="s">
        <v>1817</v>
      </c>
      <c r="J564" s="532">
        <v>108.81</v>
      </c>
    </row>
    <row r="565" spans="1:10" ht="12.75">
      <c r="A565" s="551" t="s">
        <v>311</v>
      </c>
      <c r="B565" s="551" t="s">
        <v>562</v>
      </c>
      <c r="C565" s="657" t="s">
        <v>563</v>
      </c>
      <c r="D565" s="657"/>
      <c r="E565" s="657"/>
      <c r="F565" s="657"/>
      <c r="G565" s="658"/>
      <c r="H565" s="582" t="s">
        <v>311</v>
      </c>
      <c r="I565" s="530" t="s">
        <v>1817</v>
      </c>
      <c r="J565" s="532"/>
    </row>
    <row r="566" spans="1:10" ht="12.75">
      <c r="A566" s="537" t="s">
        <v>1811</v>
      </c>
      <c r="B566" s="537" t="s">
        <v>1818</v>
      </c>
      <c r="C566" s="659" t="s">
        <v>1819</v>
      </c>
      <c r="D566" s="659"/>
      <c r="E566" s="659"/>
      <c r="F566" s="659"/>
      <c r="G566" s="660"/>
      <c r="H566" s="584" t="s">
        <v>1233</v>
      </c>
      <c r="I566" s="531" t="s">
        <v>1820</v>
      </c>
      <c r="J566" s="532">
        <v>99.84896</v>
      </c>
    </row>
    <row r="567" spans="1:10" ht="12.75">
      <c r="A567" s="537" t="s">
        <v>311</v>
      </c>
      <c r="B567" s="537" t="s">
        <v>549</v>
      </c>
      <c r="C567" s="659" t="s">
        <v>550</v>
      </c>
      <c r="D567" s="659"/>
      <c r="E567" s="659"/>
      <c r="F567" s="659"/>
      <c r="G567" s="660"/>
      <c r="H567" s="584" t="s">
        <v>1233</v>
      </c>
      <c r="I567" s="531" t="s">
        <v>1820</v>
      </c>
      <c r="J567" s="532">
        <v>99.84896</v>
      </c>
    </row>
    <row r="568" spans="1:10" ht="12.75">
      <c r="A568" s="551" t="s">
        <v>311</v>
      </c>
      <c r="B568" s="551" t="s">
        <v>551</v>
      </c>
      <c r="C568" s="657" t="s">
        <v>552</v>
      </c>
      <c r="D568" s="657"/>
      <c r="E568" s="657"/>
      <c r="F568" s="657"/>
      <c r="G568" s="658"/>
      <c r="H568" s="582" t="s">
        <v>311</v>
      </c>
      <c r="I568" s="530" t="s">
        <v>1820</v>
      </c>
      <c r="J568" s="532"/>
    </row>
    <row r="569" spans="1:10" ht="12.75">
      <c r="A569" s="537" t="s">
        <v>1821</v>
      </c>
      <c r="B569" s="537" t="s">
        <v>1504</v>
      </c>
      <c r="C569" s="659" t="s">
        <v>1822</v>
      </c>
      <c r="D569" s="659"/>
      <c r="E569" s="659"/>
      <c r="F569" s="659"/>
      <c r="G569" s="660"/>
      <c r="H569" s="584" t="s">
        <v>1823</v>
      </c>
      <c r="I569" s="531" t="s">
        <v>1823</v>
      </c>
      <c r="J569" s="532">
        <v>100</v>
      </c>
    </row>
    <row r="570" spans="1:10" ht="12.75">
      <c r="A570" s="537" t="s">
        <v>311</v>
      </c>
      <c r="B570" s="537" t="s">
        <v>488</v>
      </c>
      <c r="C570" s="659" t="s">
        <v>489</v>
      </c>
      <c r="D570" s="659"/>
      <c r="E570" s="659"/>
      <c r="F570" s="659"/>
      <c r="G570" s="660"/>
      <c r="H570" s="584" t="s">
        <v>1824</v>
      </c>
      <c r="I570" s="531" t="s">
        <v>1824</v>
      </c>
      <c r="J570" s="532">
        <v>100</v>
      </c>
    </row>
    <row r="571" spans="1:10" ht="12.75">
      <c r="A571" s="551" t="s">
        <v>311</v>
      </c>
      <c r="B571" s="551" t="s">
        <v>498</v>
      </c>
      <c r="C571" s="657" t="s">
        <v>499</v>
      </c>
      <c r="D571" s="657"/>
      <c r="E571" s="657"/>
      <c r="F571" s="657"/>
      <c r="G571" s="658"/>
      <c r="H571" s="582" t="s">
        <v>311</v>
      </c>
      <c r="I571" s="530" t="s">
        <v>1824</v>
      </c>
      <c r="J571" s="532"/>
    </row>
    <row r="572" spans="1:10" ht="12.75">
      <c r="A572" s="537" t="s">
        <v>311</v>
      </c>
      <c r="B572" s="537" t="s">
        <v>555</v>
      </c>
      <c r="C572" s="659" t="s">
        <v>123</v>
      </c>
      <c r="D572" s="659"/>
      <c r="E572" s="659"/>
      <c r="F572" s="659"/>
      <c r="G572" s="660"/>
      <c r="H572" s="584" t="s">
        <v>1209</v>
      </c>
      <c r="I572" s="531" t="s">
        <v>1209</v>
      </c>
      <c r="J572" s="532">
        <v>100</v>
      </c>
    </row>
    <row r="573" spans="1:10" ht="12.75">
      <c r="A573" s="551" t="s">
        <v>311</v>
      </c>
      <c r="B573" s="551" t="s">
        <v>557</v>
      </c>
      <c r="C573" s="657" t="s">
        <v>125</v>
      </c>
      <c r="D573" s="657"/>
      <c r="E573" s="657"/>
      <c r="F573" s="657"/>
      <c r="G573" s="658"/>
      <c r="H573" s="582" t="s">
        <v>311</v>
      </c>
      <c r="I573" s="530" t="s">
        <v>1209</v>
      </c>
      <c r="J573" s="532"/>
    </row>
    <row r="574" spans="1:10" ht="12.75">
      <c r="A574" s="537" t="s">
        <v>1811</v>
      </c>
      <c r="B574" s="537" t="s">
        <v>1825</v>
      </c>
      <c r="C574" s="659" t="s">
        <v>1826</v>
      </c>
      <c r="D574" s="659"/>
      <c r="E574" s="659"/>
      <c r="F574" s="659"/>
      <c r="G574" s="660"/>
      <c r="H574" s="584" t="s">
        <v>1827</v>
      </c>
      <c r="I574" s="531" t="s">
        <v>1828</v>
      </c>
      <c r="J574" s="532">
        <v>99.99930519757044</v>
      </c>
    </row>
    <row r="575" spans="1:10" ht="12.75">
      <c r="A575" s="537" t="s">
        <v>311</v>
      </c>
      <c r="B575" s="537" t="s">
        <v>549</v>
      </c>
      <c r="C575" s="659" t="s">
        <v>550</v>
      </c>
      <c r="D575" s="659"/>
      <c r="E575" s="659"/>
      <c r="F575" s="659"/>
      <c r="G575" s="660"/>
      <c r="H575" s="584" t="s">
        <v>1827</v>
      </c>
      <c r="I575" s="531" t="s">
        <v>1828</v>
      </c>
      <c r="J575" s="532">
        <v>99.99930519757044</v>
      </c>
    </row>
    <row r="576" spans="1:10" ht="12.75">
      <c r="A576" s="551" t="s">
        <v>311</v>
      </c>
      <c r="B576" s="551" t="s">
        <v>551</v>
      </c>
      <c r="C576" s="657" t="s">
        <v>552</v>
      </c>
      <c r="D576" s="657"/>
      <c r="E576" s="657"/>
      <c r="F576" s="657"/>
      <c r="G576" s="658"/>
      <c r="H576" s="582" t="s">
        <v>311</v>
      </c>
      <c r="I576" s="530" t="s">
        <v>1828</v>
      </c>
      <c r="J576" s="532"/>
    </row>
    <row r="577" spans="1:10" ht="12.75">
      <c r="A577" s="537" t="s">
        <v>1811</v>
      </c>
      <c r="B577" s="537" t="s">
        <v>1829</v>
      </c>
      <c r="C577" s="659" t="s">
        <v>1830</v>
      </c>
      <c r="D577" s="659"/>
      <c r="E577" s="659"/>
      <c r="F577" s="659"/>
      <c r="G577" s="660"/>
      <c r="H577" s="584" t="s">
        <v>1227</v>
      </c>
      <c r="I577" s="531" t="s">
        <v>1831</v>
      </c>
      <c r="J577" s="532">
        <v>0</v>
      </c>
    </row>
    <row r="578" spans="1:10" ht="12.75">
      <c r="A578" s="537" t="s">
        <v>311</v>
      </c>
      <c r="B578" s="537" t="s">
        <v>474</v>
      </c>
      <c r="C578" s="659" t="s">
        <v>475</v>
      </c>
      <c r="D578" s="659"/>
      <c r="E578" s="659"/>
      <c r="F578" s="659"/>
      <c r="G578" s="660"/>
      <c r="H578" s="584" t="s">
        <v>1227</v>
      </c>
      <c r="I578" s="531" t="s">
        <v>1831</v>
      </c>
      <c r="J578" s="532">
        <v>0</v>
      </c>
    </row>
    <row r="579" spans="1:10" ht="12.75">
      <c r="A579" s="551" t="s">
        <v>311</v>
      </c>
      <c r="B579" s="551" t="s">
        <v>478</v>
      </c>
      <c r="C579" s="657" t="s">
        <v>479</v>
      </c>
      <c r="D579" s="657"/>
      <c r="E579" s="657"/>
      <c r="F579" s="657"/>
      <c r="G579" s="658"/>
      <c r="H579" s="582" t="s">
        <v>311</v>
      </c>
      <c r="I579" s="530" t="s">
        <v>1831</v>
      </c>
      <c r="J579" s="532"/>
    </row>
    <row r="580" spans="1:10" ht="12.75">
      <c r="A580" s="537" t="s">
        <v>311</v>
      </c>
      <c r="B580" s="537" t="s">
        <v>1832</v>
      </c>
      <c r="C580" s="659" t="s">
        <v>1833</v>
      </c>
      <c r="D580" s="659"/>
      <c r="E580" s="659"/>
      <c r="F580" s="659"/>
      <c r="G580" s="660"/>
      <c r="H580" s="584" t="s">
        <v>1834</v>
      </c>
      <c r="I580" s="531" t="s">
        <v>1835</v>
      </c>
      <c r="J580" s="532">
        <v>84.22985206878425</v>
      </c>
    </row>
    <row r="581" spans="1:10" ht="12.75">
      <c r="A581" s="537" t="s">
        <v>1836</v>
      </c>
      <c r="B581" s="537" t="s">
        <v>1362</v>
      </c>
      <c r="C581" s="659" t="s">
        <v>1837</v>
      </c>
      <c r="D581" s="659"/>
      <c r="E581" s="659"/>
      <c r="F581" s="659"/>
      <c r="G581" s="660"/>
      <c r="H581" s="584" t="s">
        <v>1838</v>
      </c>
      <c r="I581" s="531" t="s">
        <v>1839</v>
      </c>
      <c r="J581" s="532">
        <v>99.34219607843137</v>
      </c>
    </row>
    <row r="582" spans="1:10" ht="12.75">
      <c r="A582" s="537" t="s">
        <v>311</v>
      </c>
      <c r="B582" s="537" t="s">
        <v>568</v>
      </c>
      <c r="C582" s="659" t="s">
        <v>405</v>
      </c>
      <c r="D582" s="659"/>
      <c r="E582" s="659"/>
      <c r="F582" s="659"/>
      <c r="G582" s="660"/>
      <c r="H582" s="584" t="s">
        <v>1838</v>
      </c>
      <c r="I582" s="531" t="s">
        <v>1839</v>
      </c>
      <c r="J582" s="532">
        <v>99.34219607843137</v>
      </c>
    </row>
    <row r="583" spans="1:10" ht="12.75">
      <c r="A583" s="551" t="s">
        <v>311</v>
      </c>
      <c r="B583" s="551" t="s">
        <v>569</v>
      </c>
      <c r="C583" s="657" t="s">
        <v>570</v>
      </c>
      <c r="D583" s="657"/>
      <c r="E583" s="657"/>
      <c r="F583" s="657"/>
      <c r="G583" s="658"/>
      <c r="H583" s="582" t="s">
        <v>311</v>
      </c>
      <c r="I583" s="530" t="s">
        <v>1839</v>
      </c>
      <c r="J583" s="532"/>
    </row>
    <row r="584" spans="1:10" ht="12.75">
      <c r="A584" s="537" t="s">
        <v>1734</v>
      </c>
      <c r="B584" s="537" t="s">
        <v>1400</v>
      </c>
      <c r="C584" s="659" t="s">
        <v>1840</v>
      </c>
      <c r="D584" s="659"/>
      <c r="E584" s="659"/>
      <c r="F584" s="659"/>
      <c r="G584" s="660"/>
      <c r="H584" s="584" t="s">
        <v>1841</v>
      </c>
      <c r="I584" s="531" t="s">
        <v>1842</v>
      </c>
      <c r="J584" s="532">
        <v>30.0947465437788</v>
      </c>
    </row>
    <row r="585" spans="1:10" ht="12.75">
      <c r="A585" s="537" t="s">
        <v>311</v>
      </c>
      <c r="B585" s="537" t="s">
        <v>474</v>
      </c>
      <c r="C585" s="659" t="s">
        <v>475</v>
      </c>
      <c r="D585" s="659"/>
      <c r="E585" s="659"/>
      <c r="F585" s="659"/>
      <c r="G585" s="660"/>
      <c r="H585" s="584" t="s">
        <v>1226</v>
      </c>
      <c r="I585" s="531" t="s">
        <v>1843</v>
      </c>
      <c r="J585" s="532">
        <v>99.32300000000001</v>
      </c>
    </row>
    <row r="586" spans="1:10" ht="12.75">
      <c r="A586" s="551" t="s">
        <v>311</v>
      </c>
      <c r="B586" s="551" t="s">
        <v>476</v>
      </c>
      <c r="C586" s="657" t="s">
        <v>477</v>
      </c>
      <c r="D586" s="657"/>
      <c r="E586" s="657"/>
      <c r="F586" s="657"/>
      <c r="G586" s="658"/>
      <c r="H586" s="582" t="s">
        <v>311</v>
      </c>
      <c r="I586" s="530" t="s">
        <v>1843</v>
      </c>
      <c r="J586" s="532"/>
    </row>
    <row r="587" spans="1:10" ht="12.75">
      <c r="A587" s="537" t="s">
        <v>311</v>
      </c>
      <c r="B587" s="537" t="s">
        <v>488</v>
      </c>
      <c r="C587" s="659" t="s">
        <v>489</v>
      </c>
      <c r="D587" s="659"/>
      <c r="E587" s="659"/>
      <c r="F587" s="659"/>
      <c r="G587" s="660"/>
      <c r="H587" s="584" t="s">
        <v>1844</v>
      </c>
      <c r="I587" s="531" t="s">
        <v>1845</v>
      </c>
      <c r="J587" s="532">
        <v>33.16084925690021</v>
      </c>
    </row>
    <row r="588" spans="1:10" ht="12.75">
      <c r="A588" s="551" t="s">
        <v>311</v>
      </c>
      <c r="B588" s="551" t="s">
        <v>502</v>
      </c>
      <c r="C588" s="657" t="s">
        <v>503</v>
      </c>
      <c r="D588" s="657"/>
      <c r="E588" s="657"/>
      <c r="F588" s="657"/>
      <c r="G588" s="658"/>
      <c r="H588" s="582" t="s">
        <v>311</v>
      </c>
      <c r="I588" s="530" t="s">
        <v>1846</v>
      </c>
      <c r="J588" s="532"/>
    </row>
    <row r="589" spans="1:10" ht="12.75">
      <c r="A589" s="551" t="s">
        <v>311</v>
      </c>
      <c r="B589" s="551" t="s">
        <v>506</v>
      </c>
      <c r="C589" s="657" t="s">
        <v>507</v>
      </c>
      <c r="D589" s="657"/>
      <c r="E589" s="657"/>
      <c r="F589" s="657"/>
      <c r="G589" s="658"/>
      <c r="H589" s="582" t="s">
        <v>311</v>
      </c>
      <c r="I589" s="530" t="s">
        <v>1847</v>
      </c>
      <c r="J589" s="532"/>
    </row>
    <row r="590" spans="1:10" ht="12.75">
      <c r="A590" s="537" t="s">
        <v>311</v>
      </c>
      <c r="B590" s="537" t="s">
        <v>511</v>
      </c>
      <c r="C590" s="659" t="s">
        <v>512</v>
      </c>
      <c r="D590" s="659"/>
      <c r="E590" s="659"/>
      <c r="F590" s="659"/>
      <c r="G590" s="660"/>
      <c r="H590" s="584" t="s">
        <v>1726</v>
      </c>
      <c r="I590" s="531" t="s">
        <v>1227</v>
      </c>
      <c r="J590" s="532">
        <v>0</v>
      </c>
    </row>
    <row r="591" spans="1:10" ht="12.75">
      <c r="A591" s="551" t="s">
        <v>311</v>
      </c>
      <c r="B591" s="551" t="s">
        <v>523</v>
      </c>
      <c r="C591" s="657" t="s">
        <v>512</v>
      </c>
      <c r="D591" s="657"/>
      <c r="E591" s="657"/>
      <c r="F591" s="657"/>
      <c r="G591" s="658"/>
      <c r="H591" s="582" t="s">
        <v>311</v>
      </c>
      <c r="I591" s="530" t="s">
        <v>1227</v>
      </c>
      <c r="J591" s="532"/>
    </row>
    <row r="592" spans="1:10" ht="12.75">
      <c r="A592" s="537" t="s">
        <v>1734</v>
      </c>
      <c r="B592" s="537" t="s">
        <v>1415</v>
      </c>
      <c r="C592" s="659" t="s">
        <v>1848</v>
      </c>
      <c r="D592" s="659"/>
      <c r="E592" s="659"/>
      <c r="F592" s="659"/>
      <c r="G592" s="660"/>
      <c r="H592" s="584" t="s">
        <v>1849</v>
      </c>
      <c r="I592" s="531" t="s">
        <v>1850</v>
      </c>
      <c r="J592" s="532">
        <v>90.88305607476636</v>
      </c>
    </row>
    <row r="593" spans="1:10" ht="12.75">
      <c r="A593" s="537" t="s">
        <v>311</v>
      </c>
      <c r="B593" s="537" t="s">
        <v>488</v>
      </c>
      <c r="C593" s="659" t="s">
        <v>489</v>
      </c>
      <c r="D593" s="659"/>
      <c r="E593" s="659"/>
      <c r="F593" s="659"/>
      <c r="G593" s="660"/>
      <c r="H593" s="584" t="s">
        <v>1851</v>
      </c>
      <c r="I593" s="531" t="s">
        <v>1852</v>
      </c>
      <c r="J593" s="532">
        <v>90.04578571428571</v>
      </c>
    </row>
    <row r="594" spans="1:10" ht="12.75">
      <c r="A594" s="551" t="s">
        <v>311</v>
      </c>
      <c r="B594" s="551" t="s">
        <v>498</v>
      </c>
      <c r="C594" s="657" t="s">
        <v>499</v>
      </c>
      <c r="D594" s="657"/>
      <c r="E594" s="657"/>
      <c r="F594" s="657"/>
      <c r="G594" s="658"/>
      <c r="H594" s="582" t="s">
        <v>311</v>
      </c>
      <c r="I594" s="530" t="s">
        <v>1852</v>
      </c>
      <c r="J594" s="532"/>
    </row>
    <row r="595" spans="1:10" ht="12.75">
      <c r="A595" s="537" t="s">
        <v>311</v>
      </c>
      <c r="B595" s="537" t="s">
        <v>511</v>
      </c>
      <c r="C595" s="659" t="s">
        <v>512</v>
      </c>
      <c r="D595" s="659"/>
      <c r="E595" s="659"/>
      <c r="F595" s="659"/>
      <c r="G595" s="660"/>
      <c r="H595" s="584" t="s">
        <v>1340</v>
      </c>
      <c r="I595" s="531" t="s">
        <v>1340</v>
      </c>
      <c r="J595" s="532">
        <v>100</v>
      </c>
    </row>
    <row r="596" spans="1:10" ht="12.75">
      <c r="A596" s="551" t="s">
        <v>311</v>
      </c>
      <c r="B596" s="551" t="s">
        <v>523</v>
      </c>
      <c r="C596" s="657" t="s">
        <v>512</v>
      </c>
      <c r="D596" s="657"/>
      <c r="E596" s="657"/>
      <c r="F596" s="657"/>
      <c r="G596" s="658"/>
      <c r="H596" s="582" t="s">
        <v>311</v>
      </c>
      <c r="I596" s="530" t="s">
        <v>1340</v>
      </c>
      <c r="J596" s="532"/>
    </row>
    <row r="597" spans="1:10" ht="12.75">
      <c r="A597" s="537" t="s">
        <v>311</v>
      </c>
      <c r="B597" s="537" t="s">
        <v>549</v>
      </c>
      <c r="C597" s="659" t="s">
        <v>550</v>
      </c>
      <c r="D597" s="659"/>
      <c r="E597" s="659"/>
      <c r="F597" s="659"/>
      <c r="G597" s="660"/>
      <c r="H597" s="584" t="s">
        <v>1338</v>
      </c>
      <c r="I597" s="531" t="s">
        <v>1338</v>
      </c>
      <c r="J597" s="532">
        <v>100</v>
      </c>
    </row>
    <row r="598" spans="1:10" ht="12.75">
      <c r="A598" s="551" t="s">
        <v>311</v>
      </c>
      <c r="B598" s="551" t="s">
        <v>551</v>
      </c>
      <c r="C598" s="657" t="s">
        <v>552</v>
      </c>
      <c r="D598" s="657"/>
      <c r="E598" s="657"/>
      <c r="F598" s="657"/>
      <c r="G598" s="658"/>
      <c r="H598" s="582" t="s">
        <v>311</v>
      </c>
      <c r="I598" s="530" t="s">
        <v>1338</v>
      </c>
      <c r="J598" s="532"/>
    </row>
    <row r="599" spans="1:10" ht="12.75">
      <c r="A599" s="537" t="s">
        <v>1836</v>
      </c>
      <c r="B599" s="537" t="s">
        <v>1292</v>
      </c>
      <c r="C599" s="659" t="s">
        <v>1853</v>
      </c>
      <c r="D599" s="659"/>
      <c r="E599" s="659"/>
      <c r="F599" s="659"/>
      <c r="G599" s="660"/>
      <c r="H599" s="584" t="s">
        <v>1692</v>
      </c>
      <c r="I599" s="531" t="s">
        <v>1854</v>
      </c>
      <c r="J599" s="532">
        <v>66.4607537205953</v>
      </c>
    </row>
    <row r="600" spans="1:10" ht="12.75">
      <c r="A600" s="537" t="s">
        <v>311</v>
      </c>
      <c r="B600" s="537" t="s">
        <v>474</v>
      </c>
      <c r="C600" s="659" t="s">
        <v>475</v>
      </c>
      <c r="D600" s="659"/>
      <c r="E600" s="659"/>
      <c r="F600" s="659"/>
      <c r="G600" s="660"/>
      <c r="H600" s="584" t="s">
        <v>1340</v>
      </c>
      <c r="I600" s="531" t="s">
        <v>1227</v>
      </c>
      <c r="J600" s="532">
        <v>0</v>
      </c>
    </row>
    <row r="601" spans="1:10" ht="12.75">
      <c r="A601" s="551" t="s">
        <v>311</v>
      </c>
      <c r="B601" s="551" t="s">
        <v>484</v>
      </c>
      <c r="C601" s="657" t="s">
        <v>485</v>
      </c>
      <c r="D601" s="657"/>
      <c r="E601" s="657"/>
      <c r="F601" s="657"/>
      <c r="G601" s="658"/>
      <c r="H601" s="582" t="s">
        <v>311</v>
      </c>
      <c r="I601" s="530" t="s">
        <v>1227</v>
      </c>
      <c r="J601" s="532"/>
    </row>
    <row r="602" spans="1:10" ht="12.75">
      <c r="A602" s="537" t="s">
        <v>311</v>
      </c>
      <c r="B602" s="537" t="s">
        <v>488</v>
      </c>
      <c r="C602" s="659" t="s">
        <v>489</v>
      </c>
      <c r="D602" s="659"/>
      <c r="E602" s="659"/>
      <c r="F602" s="659"/>
      <c r="G602" s="660"/>
      <c r="H602" s="584" t="s">
        <v>1855</v>
      </c>
      <c r="I602" s="531" t="s">
        <v>1856</v>
      </c>
      <c r="J602" s="532">
        <v>58.20473887814314</v>
      </c>
    </row>
    <row r="603" spans="1:10" ht="12.75">
      <c r="A603" s="551" t="s">
        <v>311</v>
      </c>
      <c r="B603" s="551" t="s">
        <v>490</v>
      </c>
      <c r="C603" s="657" t="s">
        <v>491</v>
      </c>
      <c r="D603" s="657"/>
      <c r="E603" s="657"/>
      <c r="F603" s="657"/>
      <c r="G603" s="658"/>
      <c r="H603" s="582" t="s">
        <v>311</v>
      </c>
      <c r="I603" s="530" t="s">
        <v>1857</v>
      </c>
      <c r="J603" s="532"/>
    </row>
    <row r="604" spans="1:10" ht="12.75">
      <c r="A604" s="551" t="s">
        <v>311</v>
      </c>
      <c r="B604" s="551" t="s">
        <v>494</v>
      </c>
      <c r="C604" s="657" t="s">
        <v>495</v>
      </c>
      <c r="D604" s="657"/>
      <c r="E604" s="657"/>
      <c r="F604" s="657"/>
      <c r="G604" s="658"/>
      <c r="H604" s="582" t="s">
        <v>311</v>
      </c>
      <c r="I604" s="530" t="s">
        <v>1336</v>
      </c>
      <c r="J604" s="532"/>
    </row>
    <row r="605" spans="1:10" ht="12.75">
      <c r="A605" s="551" t="s">
        <v>311</v>
      </c>
      <c r="B605" s="551" t="s">
        <v>502</v>
      </c>
      <c r="C605" s="657" t="s">
        <v>503</v>
      </c>
      <c r="D605" s="657"/>
      <c r="E605" s="657"/>
      <c r="F605" s="657"/>
      <c r="G605" s="658"/>
      <c r="H605" s="582" t="s">
        <v>311</v>
      </c>
      <c r="I605" s="530" t="s">
        <v>1858</v>
      </c>
      <c r="J605" s="532"/>
    </row>
    <row r="606" spans="1:10" ht="12.75">
      <c r="A606" s="551" t="s">
        <v>311</v>
      </c>
      <c r="B606" s="551" t="s">
        <v>506</v>
      </c>
      <c r="C606" s="657" t="s">
        <v>507</v>
      </c>
      <c r="D606" s="657"/>
      <c r="E606" s="657"/>
      <c r="F606" s="657"/>
      <c r="G606" s="658"/>
      <c r="H606" s="582" t="s">
        <v>311</v>
      </c>
      <c r="I606" s="530" t="s">
        <v>1859</v>
      </c>
      <c r="J606" s="532"/>
    </row>
    <row r="607" spans="1:10" ht="12.75">
      <c r="A607" s="537" t="s">
        <v>311</v>
      </c>
      <c r="B607" s="537" t="s">
        <v>511</v>
      </c>
      <c r="C607" s="659" t="s">
        <v>512</v>
      </c>
      <c r="D607" s="659"/>
      <c r="E607" s="659"/>
      <c r="F607" s="659"/>
      <c r="G607" s="660"/>
      <c r="H607" s="584" t="s">
        <v>1462</v>
      </c>
      <c r="I607" s="531" t="s">
        <v>1860</v>
      </c>
      <c r="J607" s="532">
        <v>98.31333333333335</v>
      </c>
    </row>
    <row r="608" spans="1:10" ht="12.75">
      <c r="A608" s="551" t="s">
        <v>311</v>
      </c>
      <c r="B608" s="551" t="s">
        <v>517</v>
      </c>
      <c r="C608" s="657" t="s">
        <v>518</v>
      </c>
      <c r="D608" s="657"/>
      <c r="E608" s="657"/>
      <c r="F608" s="657"/>
      <c r="G608" s="658"/>
      <c r="H608" s="582" t="s">
        <v>311</v>
      </c>
      <c r="I608" s="530" t="s">
        <v>1860</v>
      </c>
      <c r="J608" s="532"/>
    </row>
    <row r="609" spans="1:10" ht="12.75">
      <c r="A609" s="537" t="s">
        <v>311</v>
      </c>
      <c r="B609" s="537" t="s">
        <v>605</v>
      </c>
      <c r="C609" s="659" t="s">
        <v>606</v>
      </c>
      <c r="D609" s="659"/>
      <c r="E609" s="659"/>
      <c r="F609" s="659"/>
      <c r="G609" s="660"/>
      <c r="H609" s="584" t="s">
        <v>1861</v>
      </c>
      <c r="I609" s="531" t="s">
        <v>1862</v>
      </c>
      <c r="J609" s="532">
        <v>99.97323340471092</v>
      </c>
    </row>
    <row r="610" spans="1:10" ht="12.75">
      <c r="A610" s="551" t="s">
        <v>311</v>
      </c>
      <c r="B610" s="551" t="s">
        <v>607</v>
      </c>
      <c r="C610" s="657" t="s">
        <v>434</v>
      </c>
      <c r="D610" s="657"/>
      <c r="E610" s="657"/>
      <c r="F610" s="657"/>
      <c r="G610" s="658"/>
      <c r="H610" s="582" t="s">
        <v>311</v>
      </c>
      <c r="I610" s="530" t="s">
        <v>1862</v>
      </c>
      <c r="J610" s="532"/>
    </row>
    <row r="611" spans="1:10" ht="12.75">
      <c r="A611" s="537" t="s">
        <v>1734</v>
      </c>
      <c r="B611" s="537" t="s">
        <v>1825</v>
      </c>
      <c r="C611" s="659" t="s">
        <v>1863</v>
      </c>
      <c r="D611" s="659"/>
      <c r="E611" s="659"/>
      <c r="F611" s="659"/>
      <c r="G611" s="660"/>
      <c r="H611" s="584" t="s">
        <v>1700</v>
      </c>
      <c r="I611" s="531" t="s">
        <v>1701</v>
      </c>
      <c r="J611" s="532">
        <v>94.82408333333333</v>
      </c>
    </row>
    <row r="612" spans="1:10" ht="12.75">
      <c r="A612" s="537" t="s">
        <v>311</v>
      </c>
      <c r="B612" s="537" t="s">
        <v>464</v>
      </c>
      <c r="C612" s="659" t="s">
        <v>465</v>
      </c>
      <c r="D612" s="659"/>
      <c r="E612" s="659"/>
      <c r="F612" s="659"/>
      <c r="G612" s="660"/>
      <c r="H612" s="584" t="s">
        <v>1303</v>
      </c>
      <c r="I612" s="531" t="s">
        <v>1864</v>
      </c>
      <c r="J612" s="532">
        <v>96.848625</v>
      </c>
    </row>
    <row r="613" spans="1:10" ht="12.75">
      <c r="A613" s="551" t="s">
        <v>311</v>
      </c>
      <c r="B613" s="551" t="s">
        <v>466</v>
      </c>
      <c r="C613" s="657" t="s">
        <v>467</v>
      </c>
      <c r="D613" s="657"/>
      <c r="E613" s="657"/>
      <c r="F613" s="657"/>
      <c r="G613" s="658"/>
      <c r="H613" s="582" t="s">
        <v>311</v>
      </c>
      <c r="I613" s="530" t="s">
        <v>1864</v>
      </c>
      <c r="J613" s="532"/>
    </row>
    <row r="614" spans="1:10" ht="12.75">
      <c r="A614" s="537" t="s">
        <v>311</v>
      </c>
      <c r="B614" s="537" t="s">
        <v>508</v>
      </c>
      <c r="C614" s="659" t="s">
        <v>509</v>
      </c>
      <c r="D614" s="659"/>
      <c r="E614" s="659"/>
      <c r="F614" s="659"/>
      <c r="G614" s="660"/>
      <c r="H614" s="584" t="s">
        <v>1338</v>
      </c>
      <c r="I614" s="531" t="s">
        <v>1865</v>
      </c>
      <c r="J614" s="532">
        <v>90.77499999999999</v>
      </c>
    </row>
    <row r="615" spans="1:10" ht="12.75">
      <c r="A615" s="551" t="s">
        <v>311</v>
      </c>
      <c r="B615" s="551" t="s">
        <v>510</v>
      </c>
      <c r="C615" s="657" t="s">
        <v>509</v>
      </c>
      <c r="D615" s="657"/>
      <c r="E615" s="657"/>
      <c r="F615" s="657"/>
      <c r="G615" s="658"/>
      <c r="H615" s="582" t="s">
        <v>311</v>
      </c>
      <c r="I615" s="530" t="s">
        <v>1865</v>
      </c>
      <c r="J615" s="532"/>
    </row>
    <row r="616" spans="1:10" ht="12.75">
      <c r="A616" s="537" t="s">
        <v>311</v>
      </c>
      <c r="B616" s="537" t="s">
        <v>1866</v>
      </c>
      <c r="C616" s="659" t="s">
        <v>1867</v>
      </c>
      <c r="D616" s="659"/>
      <c r="E616" s="659"/>
      <c r="F616" s="659"/>
      <c r="G616" s="660"/>
      <c r="H616" s="584" t="s">
        <v>1868</v>
      </c>
      <c r="I616" s="531" t="s">
        <v>1869</v>
      </c>
      <c r="J616" s="532">
        <v>94.27241410550772</v>
      </c>
    </row>
    <row r="617" spans="1:10" ht="12.75">
      <c r="A617" s="537" t="s">
        <v>1870</v>
      </c>
      <c r="B617" s="537" t="s">
        <v>1156</v>
      </c>
      <c r="C617" s="659" t="s">
        <v>1871</v>
      </c>
      <c r="D617" s="659"/>
      <c r="E617" s="659"/>
      <c r="F617" s="659"/>
      <c r="G617" s="660"/>
      <c r="H617" s="584" t="s">
        <v>1872</v>
      </c>
      <c r="I617" s="531" t="s">
        <v>1873</v>
      </c>
      <c r="J617" s="532">
        <v>99.64925662498317</v>
      </c>
    </row>
    <row r="618" spans="1:10" ht="12.75">
      <c r="A618" s="537" t="s">
        <v>311</v>
      </c>
      <c r="B618" s="537" t="s">
        <v>488</v>
      </c>
      <c r="C618" s="659" t="s">
        <v>489</v>
      </c>
      <c r="D618" s="659"/>
      <c r="E618" s="659"/>
      <c r="F618" s="659"/>
      <c r="G618" s="660"/>
      <c r="H618" s="584" t="s">
        <v>1874</v>
      </c>
      <c r="I618" s="531" t="s">
        <v>1875</v>
      </c>
      <c r="J618" s="532">
        <v>95.29938613861387</v>
      </c>
    </row>
    <row r="619" spans="1:10" ht="12.75">
      <c r="A619" s="551" t="s">
        <v>311</v>
      </c>
      <c r="B619" s="551" t="s">
        <v>498</v>
      </c>
      <c r="C619" s="657" t="s">
        <v>499</v>
      </c>
      <c r="D619" s="657"/>
      <c r="E619" s="657"/>
      <c r="F619" s="657"/>
      <c r="G619" s="658"/>
      <c r="H619" s="582" t="s">
        <v>311</v>
      </c>
      <c r="I619" s="530" t="s">
        <v>1875</v>
      </c>
      <c r="J619" s="532"/>
    </row>
    <row r="620" spans="1:10" ht="12.75">
      <c r="A620" s="537" t="s">
        <v>311</v>
      </c>
      <c r="B620" s="537" t="s">
        <v>555</v>
      </c>
      <c r="C620" s="659" t="s">
        <v>123</v>
      </c>
      <c r="D620" s="659"/>
      <c r="E620" s="659"/>
      <c r="F620" s="659"/>
      <c r="G620" s="660"/>
      <c r="H620" s="584" t="s">
        <v>1876</v>
      </c>
      <c r="I620" s="531" t="s">
        <v>1877</v>
      </c>
      <c r="J620" s="532">
        <v>99.99007120587645</v>
      </c>
    </row>
    <row r="621" spans="1:10" ht="12.75">
      <c r="A621" s="551" t="s">
        <v>311</v>
      </c>
      <c r="B621" s="551" t="s">
        <v>556</v>
      </c>
      <c r="C621" s="657" t="s">
        <v>124</v>
      </c>
      <c r="D621" s="657"/>
      <c r="E621" s="657"/>
      <c r="F621" s="657"/>
      <c r="G621" s="658"/>
      <c r="H621" s="582" t="s">
        <v>311</v>
      </c>
      <c r="I621" s="530" t="s">
        <v>1878</v>
      </c>
      <c r="J621" s="532"/>
    </row>
    <row r="622" spans="1:10" ht="12.75">
      <c r="A622" s="551" t="s">
        <v>311</v>
      </c>
      <c r="B622" s="551" t="s">
        <v>557</v>
      </c>
      <c r="C622" s="657" t="s">
        <v>125</v>
      </c>
      <c r="D622" s="657"/>
      <c r="E622" s="657"/>
      <c r="F622" s="657"/>
      <c r="G622" s="658"/>
      <c r="H622" s="582" t="s">
        <v>311</v>
      </c>
      <c r="I622" s="530" t="s">
        <v>1879</v>
      </c>
      <c r="J622" s="532"/>
    </row>
    <row r="623" spans="1:10" ht="12.75">
      <c r="A623" s="537" t="s">
        <v>1870</v>
      </c>
      <c r="B623" s="537" t="s">
        <v>1459</v>
      </c>
      <c r="C623" s="659" t="s">
        <v>1880</v>
      </c>
      <c r="D623" s="659"/>
      <c r="E623" s="659"/>
      <c r="F623" s="659"/>
      <c r="G623" s="660"/>
      <c r="H623" s="584" t="s">
        <v>1742</v>
      </c>
      <c r="I623" s="531" t="s">
        <v>1227</v>
      </c>
      <c r="J623" s="532">
        <v>0</v>
      </c>
    </row>
    <row r="624" spans="1:10" ht="12.75">
      <c r="A624" s="537" t="s">
        <v>311</v>
      </c>
      <c r="B624" s="537" t="s">
        <v>568</v>
      </c>
      <c r="C624" s="659" t="s">
        <v>405</v>
      </c>
      <c r="D624" s="659"/>
      <c r="E624" s="659"/>
      <c r="F624" s="659"/>
      <c r="G624" s="660"/>
      <c r="H624" s="584" t="s">
        <v>1742</v>
      </c>
      <c r="I624" s="531" t="s">
        <v>1227</v>
      </c>
      <c r="J624" s="532">
        <v>0</v>
      </c>
    </row>
    <row r="625" spans="1:10" ht="12.75">
      <c r="A625" s="551" t="s">
        <v>311</v>
      </c>
      <c r="B625" s="551" t="s">
        <v>569</v>
      </c>
      <c r="C625" s="657" t="s">
        <v>570</v>
      </c>
      <c r="D625" s="657"/>
      <c r="E625" s="657"/>
      <c r="F625" s="657"/>
      <c r="G625" s="658"/>
      <c r="H625" s="582" t="s">
        <v>311</v>
      </c>
      <c r="I625" s="530" t="s">
        <v>1227</v>
      </c>
      <c r="J625" s="532"/>
    </row>
    <row r="626" spans="1:10" ht="12.75">
      <c r="A626" s="537" t="s">
        <v>1870</v>
      </c>
      <c r="B626" s="537" t="s">
        <v>1213</v>
      </c>
      <c r="C626" s="659" t="s">
        <v>1881</v>
      </c>
      <c r="D626" s="659"/>
      <c r="E626" s="659"/>
      <c r="F626" s="659"/>
      <c r="G626" s="660"/>
      <c r="H626" s="584" t="s">
        <v>1882</v>
      </c>
      <c r="I626" s="531" t="s">
        <v>1883</v>
      </c>
      <c r="J626" s="532">
        <v>100.00012195121953</v>
      </c>
    </row>
    <row r="627" spans="1:10" ht="12.75">
      <c r="A627" s="537" t="s">
        <v>311</v>
      </c>
      <c r="B627" s="537" t="s">
        <v>568</v>
      </c>
      <c r="C627" s="659" t="s">
        <v>405</v>
      </c>
      <c r="D627" s="659"/>
      <c r="E627" s="659"/>
      <c r="F627" s="659"/>
      <c r="G627" s="660"/>
      <c r="H627" s="584" t="s">
        <v>1882</v>
      </c>
      <c r="I627" s="531" t="s">
        <v>1883</v>
      </c>
      <c r="J627" s="532">
        <v>100.00012195121953</v>
      </c>
    </row>
    <row r="628" spans="1:10" ht="12.75">
      <c r="A628" s="551" t="s">
        <v>311</v>
      </c>
      <c r="B628" s="551" t="s">
        <v>569</v>
      </c>
      <c r="C628" s="657" t="s">
        <v>570</v>
      </c>
      <c r="D628" s="657"/>
      <c r="E628" s="657"/>
      <c r="F628" s="657"/>
      <c r="G628" s="658"/>
      <c r="H628" s="582" t="s">
        <v>311</v>
      </c>
      <c r="I628" s="530" t="s">
        <v>1883</v>
      </c>
      <c r="J628" s="532"/>
    </row>
    <row r="629" spans="1:10" ht="12.75">
      <c r="A629" s="537" t="s">
        <v>1884</v>
      </c>
      <c r="B629" s="537" t="s">
        <v>1481</v>
      </c>
      <c r="C629" s="659" t="s">
        <v>1885</v>
      </c>
      <c r="D629" s="659"/>
      <c r="E629" s="659"/>
      <c r="F629" s="659"/>
      <c r="G629" s="660"/>
      <c r="H629" s="584" t="s">
        <v>1886</v>
      </c>
      <c r="I629" s="531" t="s">
        <v>1887</v>
      </c>
      <c r="J629" s="532">
        <v>99.97544833475662</v>
      </c>
    </row>
    <row r="630" spans="1:10" ht="12.75">
      <c r="A630" s="537" t="s">
        <v>311</v>
      </c>
      <c r="B630" s="537" t="s">
        <v>549</v>
      </c>
      <c r="C630" s="659" t="s">
        <v>550</v>
      </c>
      <c r="D630" s="659"/>
      <c r="E630" s="659"/>
      <c r="F630" s="659"/>
      <c r="G630" s="660"/>
      <c r="H630" s="584" t="s">
        <v>1886</v>
      </c>
      <c r="I630" s="531" t="s">
        <v>1887</v>
      </c>
      <c r="J630" s="532">
        <v>99.97544833475662</v>
      </c>
    </row>
    <row r="631" spans="1:10" ht="12.75">
      <c r="A631" s="551" t="s">
        <v>311</v>
      </c>
      <c r="B631" s="551" t="s">
        <v>553</v>
      </c>
      <c r="C631" s="657" t="s">
        <v>554</v>
      </c>
      <c r="D631" s="657"/>
      <c r="E631" s="657"/>
      <c r="F631" s="657"/>
      <c r="G631" s="658"/>
      <c r="H631" s="582" t="s">
        <v>311</v>
      </c>
      <c r="I631" s="530" t="s">
        <v>1887</v>
      </c>
      <c r="J631" s="532"/>
    </row>
    <row r="632" spans="1:10" ht="12.75">
      <c r="A632" s="537" t="s">
        <v>1870</v>
      </c>
      <c r="B632" s="537" t="s">
        <v>1316</v>
      </c>
      <c r="C632" s="659" t="s">
        <v>1888</v>
      </c>
      <c r="D632" s="659"/>
      <c r="E632" s="659"/>
      <c r="F632" s="659"/>
      <c r="G632" s="660"/>
      <c r="H632" s="584" t="s">
        <v>1889</v>
      </c>
      <c r="I632" s="531" t="s">
        <v>1890</v>
      </c>
      <c r="J632" s="532">
        <v>79.39024390243902</v>
      </c>
    </row>
    <row r="633" spans="1:10" ht="12.75">
      <c r="A633" s="537" t="s">
        <v>311</v>
      </c>
      <c r="B633" s="537" t="s">
        <v>568</v>
      </c>
      <c r="C633" s="659" t="s">
        <v>405</v>
      </c>
      <c r="D633" s="659"/>
      <c r="E633" s="659"/>
      <c r="F633" s="659"/>
      <c r="G633" s="660"/>
      <c r="H633" s="584" t="s">
        <v>1889</v>
      </c>
      <c r="I633" s="531" t="s">
        <v>1890</v>
      </c>
      <c r="J633" s="532">
        <v>79.39024390243902</v>
      </c>
    </row>
    <row r="634" spans="1:10" ht="12.75">
      <c r="A634" s="551" t="s">
        <v>311</v>
      </c>
      <c r="B634" s="551" t="s">
        <v>571</v>
      </c>
      <c r="C634" s="657" t="s">
        <v>572</v>
      </c>
      <c r="D634" s="657"/>
      <c r="E634" s="657"/>
      <c r="F634" s="657"/>
      <c r="G634" s="658"/>
      <c r="H634" s="582" t="s">
        <v>311</v>
      </c>
      <c r="I634" s="530" t="s">
        <v>1890</v>
      </c>
      <c r="J634" s="532"/>
    </row>
    <row r="635" spans="1:10" ht="12.75">
      <c r="A635" s="537" t="s">
        <v>1870</v>
      </c>
      <c r="B635" s="537" t="s">
        <v>1319</v>
      </c>
      <c r="C635" s="659" t="s">
        <v>1891</v>
      </c>
      <c r="D635" s="659"/>
      <c r="E635" s="659"/>
      <c r="F635" s="659"/>
      <c r="G635" s="660"/>
      <c r="H635" s="584" t="s">
        <v>1287</v>
      </c>
      <c r="I635" s="531" t="s">
        <v>1287</v>
      </c>
      <c r="J635" s="532">
        <v>100</v>
      </c>
    </row>
    <row r="636" spans="1:10" ht="12.75">
      <c r="A636" s="537" t="s">
        <v>311</v>
      </c>
      <c r="B636" s="537" t="s">
        <v>555</v>
      </c>
      <c r="C636" s="659" t="s">
        <v>123</v>
      </c>
      <c r="D636" s="659"/>
      <c r="E636" s="659"/>
      <c r="F636" s="659"/>
      <c r="G636" s="660"/>
      <c r="H636" s="584" t="s">
        <v>1287</v>
      </c>
      <c r="I636" s="531" t="s">
        <v>1287</v>
      </c>
      <c r="J636" s="532">
        <v>100</v>
      </c>
    </row>
    <row r="637" spans="1:10" ht="12.75">
      <c r="A637" s="551" t="s">
        <v>311</v>
      </c>
      <c r="B637" s="551" t="s">
        <v>556</v>
      </c>
      <c r="C637" s="657" t="s">
        <v>124</v>
      </c>
      <c r="D637" s="657"/>
      <c r="E637" s="657"/>
      <c r="F637" s="657"/>
      <c r="G637" s="658"/>
      <c r="H637" s="582" t="s">
        <v>311</v>
      </c>
      <c r="I637" s="530" t="s">
        <v>1287</v>
      </c>
      <c r="J637" s="532"/>
    </row>
    <row r="638" spans="1:10" ht="12.75">
      <c r="A638" s="537" t="s">
        <v>1870</v>
      </c>
      <c r="B638" s="537" t="s">
        <v>1825</v>
      </c>
      <c r="C638" s="659" t="s">
        <v>1892</v>
      </c>
      <c r="D638" s="659"/>
      <c r="E638" s="659"/>
      <c r="F638" s="659"/>
      <c r="G638" s="660"/>
      <c r="H638" s="584" t="s">
        <v>1893</v>
      </c>
      <c r="I638" s="531" t="s">
        <v>1894</v>
      </c>
      <c r="J638" s="532">
        <v>99.95990484429066</v>
      </c>
    </row>
    <row r="639" spans="1:10" ht="12.75">
      <c r="A639" s="537" t="s">
        <v>311</v>
      </c>
      <c r="B639" s="537" t="s">
        <v>488</v>
      </c>
      <c r="C639" s="659" t="s">
        <v>489</v>
      </c>
      <c r="D639" s="659"/>
      <c r="E639" s="659"/>
      <c r="F639" s="659"/>
      <c r="G639" s="660"/>
      <c r="H639" s="584" t="s">
        <v>1895</v>
      </c>
      <c r="I639" s="531" t="s">
        <v>1896</v>
      </c>
      <c r="J639" s="532">
        <v>99.92887624466572</v>
      </c>
    </row>
    <row r="640" spans="1:10" ht="12.75">
      <c r="A640" s="551" t="s">
        <v>311</v>
      </c>
      <c r="B640" s="551" t="s">
        <v>506</v>
      </c>
      <c r="C640" s="657" t="s">
        <v>507</v>
      </c>
      <c r="D640" s="657"/>
      <c r="E640" s="657"/>
      <c r="F640" s="657"/>
      <c r="G640" s="658"/>
      <c r="H640" s="582" t="s">
        <v>311</v>
      </c>
      <c r="I640" s="530" t="s">
        <v>1896</v>
      </c>
      <c r="J640" s="532"/>
    </row>
    <row r="641" spans="1:10" ht="12.75">
      <c r="A641" s="537" t="s">
        <v>311</v>
      </c>
      <c r="B641" s="537" t="s">
        <v>511</v>
      </c>
      <c r="C641" s="659" t="s">
        <v>512</v>
      </c>
      <c r="D641" s="659"/>
      <c r="E641" s="659"/>
      <c r="F641" s="659"/>
      <c r="G641" s="660"/>
      <c r="H641" s="584" t="s">
        <v>1897</v>
      </c>
      <c r="I641" s="531" t="s">
        <v>1898</v>
      </c>
      <c r="J641" s="532">
        <v>99.97346177750156</v>
      </c>
    </row>
    <row r="642" spans="1:10" ht="12.75">
      <c r="A642" s="551" t="s">
        <v>311</v>
      </c>
      <c r="B642" s="551" t="s">
        <v>523</v>
      </c>
      <c r="C642" s="657" t="s">
        <v>512</v>
      </c>
      <c r="D642" s="657"/>
      <c r="E642" s="657"/>
      <c r="F642" s="657"/>
      <c r="G642" s="658"/>
      <c r="H642" s="582" t="s">
        <v>311</v>
      </c>
      <c r="I642" s="530" t="s">
        <v>1898</v>
      </c>
      <c r="J642" s="532"/>
    </row>
    <row r="643" spans="1:10" ht="12.75">
      <c r="A643" s="537" t="s">
        <v>311</v>
      </c>
      <c r="B643" s="537" t="s">
        <v>1899</v>
      </c>
      <c r="C643" s="659" t="s">
        <v>1900</v>
      </c>
      <c r="D643" s="659"/>
      <c r="E643" s="659"/>
      <c r="F643" s="659"/>
      <c r="G643" s="660"/>
      <c r="H643" s="584" t="s">
        <v>1901</v>
      </c>
      <c r="I643" s="531" t="s">
        <v>1902</v>
      </c>
      <c r="J643" s="532">
        <v>85.43647846020106</v>
      </c>
    </row>
    <row r="644" spans="1:10" ht="12.75">
      <c r="A644" s="537" t="s">
        <v>1903</v>
      </c>
      <c r="B644" s="537" t="s">
        <v>1156</v>
      </c>
      <c r="C644" s="659" t="s">
        <v>1904</v>
      </c>
      <c r="D644" s="659"/>
      <c r="E644" s="659"/>
      <c r="F644" s="659"/>
      <c r="G644" s="660"/>
      <c r="H644" s="584" t="s">
        <v>1905</v>
      </c>
      <c r="I644" s="531" t="s">
        <v>1906</v>
      </c>
      <c r="J644" s="532">
        <v>78.64938773433316</v>
      </c>
    </row>
    <row r="645" spans="1:10" ht="12.75">
      <c r="A645" s="537" t="s">
        <v>311</v>
      </c>
      <c r="B645" s="537" t="s">
        <v>488</v>
      </c>
      <c r="C645" s="659" t="s">
        <v>489</v>
      </c>
      <c r="D645" s="659"/>
      <c r="E645" s="659"/>
      <c r="F645" s="659"/>
      <c r="G645" s="660"/>
      <c r="H645" s="584" t="s">
        <v>1907</v>
      </c>
      <c r="I645" s="531" t="s">
        <v>1908</v>
      </c>
      <c r="J645" s="532">
        <v>98.741275</v>
      </c>
    </row>
    <row r="646" spans="1:10" ht="12.75">
      <c r="A646" s="551" t="s">
        <v>311</v>
      </c>
      <c r="B646" s="551" t="s">
        <v>498</v>
      </c>
      <c r="C646" s="657" t="s">
        <v>499</v>
      </c>
      <c r="D646" s="657"/>
      <c r="E646" s="657"/>
      <c r="F646" s="657"/>
      <c r="G646" s="658"/>
      <c r="H646" s="582" t="s">
        <v>311</v>
      </c>
      <c r="I646" s="530" t="s">
        <v>1908</v>
      </c>
      <c r="J646" s="532"/>
    </row>
    <row r="647" spans="1:10" ht="12.75">
      <c r="A647" s="537" t="s">
        <v>311</v>
      </c>
      <c r="B647" s="537" t="s">
        <v>582</v>
      </c>
      <c r="C647" s="659" t="s">
        <v>583</v>
      </c>
      <c r="D647" s="659"/>
      <c r="E647" s="659"/>
      <c r="F647" s="659"/>
      <c r="G647" s="660"/>
      <c r="H647" s="584" t="s">
        <v>1704</v>
      </c>
      <c r="I647" s="531" t="s">
        <v>1705</v>
      </c>
      <c r="J647" s="532">
        <v>75.39867790914747</v>
      </c>
    </row>
    <row r="648" spans="1:10" ht="12.75">
      <c r="A648" s="551" t="s">
        <v>311</v>
      </c>
      <c r="B648" s="551" t="s">
        <v>584</v>
      </c>
      <c r="C648" s="657" t="s">
        <v>69</v>
      </c>
      <c r="D648" s="657"/>
      <c r="E648" s="657"/>
      <c r="F648" s="657"/>
      <c r="G648" s="658"/>
      <c r="H648" s="582" t="s">
        <v>311</v>
      </c>
      <c r="I648" s="530" t="s">
        <v>1705</v>
      </c>
      <c r="J648" s="532"/>
    </row>
    <row r="649" spans="1:10" ht="12.75">
      <c r="A649" s="537" t="s">
        <v>1903</v>
      </c>
      <c r="B649" s="537" t="s">
        <v>1213</v>
      </c>
      <c r="C649" s="659" t="s">
        <v>1909</v>
      </c>
      <c r="D649" s="659"/>
      <c r="E649" s="659"/>
      <c r="F649" s="659"/>
      <c r="G649" s="660"/>
      <c r="H649" s="584" t="s">
        <v>1910</v>
      </c>
      <c r="I649" s="531" t="s">
        <v>1911</v>
      </c>
      <c r="J649" s="532">
        <v>99.75994488961017</v>
      </c>
    </row>
    <row r="650" spans="1:10" ht="12.75">
      <c r="A650" s="537" t="s">
        <v>311</v>
      </c>
      <c r="B650" s="537" t="s">
        <v>568</v>
      </c>
      <c r="C650" s="659" t="s">
        <v>405</v>
      </c>
      <c r="D650" s="659"/>
      <c r="E650" s="659"/>
      <c r="F650" s="659"/>
      <c r="G650" s="660"/>
      <c r="H650" s="584" t="s">
        <v>1912</v>
      </c>
      <c r="I650" s="531" t="s">
        <v>1913</v>
      </c>
      <c r="J650" s="532">
        <v>99.75298523732764</v>
      </c>
    </row>
    <row r="651" spans="1:10" ht="12.75">
      <c r="A651" s="551" t="s">
        <v>311</v>
      </c>
      <c r="B651" s="551" t="s">
        <v>569</v>
      </c>
      <c r="C651" s="657" t="s">
        <v>570</v>
      </c>
      <c r="D651" s="657"/>
      <c r="E651" s="657"/>
      <c r="F651" s="657"/>
      <c r="G651" s="658"/>
      <c r="H651" s="582" t="s">
        <v>311</v>
      </c>
      <c r="I651" s="530" t="s">
        <v>1913</v>
      </c>
      <c r="J651" s="532"/>
    </row>
    <row r="652" spans="1:10" ht="12.75">
      <c r="A652" s="537" t="s">
        <v>311</v>
      </c>
      <c r="B652" s="537" t="s">
        <v>573</v>
      </c>
      <c r="C652" s="659" t="s">
        <v>407</v>
      </c>
      <c r="D652" s="659"/>
      <c r="E652" s="659"/>
      <c r="F652" s="659"/>
      <c r="G652" s="660"/>
      <c r="H652" s="584" t="s">
        <v>1914</v>
      </c>
      <c r="I652" s="531" t="s">
        <v>1914</v>
      </c>
      <c r="J652" s="532">
        <v>100</v>
      </c>
    </row>
    <row r="653" spans="1:10" ht="12.75">
      <c r="A653" s="551" t="s">
        <v>311</v>
      </c>
      <c r="B653" s="551" t="s">
        <v>574</v>
      </c>
      <c r="C653" s="657" t="s">
        <v>575</v>
      </c>
      <c r="D653" s="657"/>
      <c r="E653" s="657"/>
      <c r="F653" s="657"/>
      <c r="G653" s="658"/>
      <c r="H653" s="582" t="s">
        <v>311</v>
      </c>
      <c r="I653" s="530" t="s">
        <v>1914</v>
      </c>
      <c r="J653" s="532"/>
    </row>
    <row r="654" spans="1:10" ht="12.75">
      <c r="A654" s="537" t="s">
        <v>1510</v>
      </c>
      <c r="B654" s="537" t="s">
        <v>1425</v>
      </c>
      <c r="C654" s="659" t="s">
        <v>1915</v>
      </c>
      <c r="D654" s="659"/>
      <c r="E654" s="659"/>
      <c r="F654" s="659"/>
      <c r="G654" s="660"/>
      <c r="H654" s="584" t="s">
        <v>1318</v>
      </c>
      <c r="I654" s="531" t="s">
        <v>1227</v>
      </c>
      <c r="J654" s="532">
        <v>0</v>
      </c>
    </row>
    <row r="655" spans="1:10" ht="12.75">
      <c r="A655" s="537" t="s">
        <v>311</v>
      </c>
      <c r="B655" s="537" t="s">
        <v>488</v>
      </c>
      <c r="C655" s="659" t="s">
        <v>489</v>
      </c>
      <c r="D655" s="659"/>
      <c r="E655" s="659"/>
      <c r="F655" s="659"/>
      <c r="G655" s="660"/>
      <c r="H655" s="584" t="s">
        <v>1318</v>
      </c>
      <c r="I655" s="531" t="s">
        <v>1227</v>
      </c>
      <c r="J655" s="532">
        <v>0</v>
      </c>
    </row>
    <row r="656" spans="1:10" ht="12.75">
      <c r="A656" s="551" t="s">
        <v>311</v>
      </c>
      <c r="B656" s="551" t="s">
        <v>502</v>
      </c>
      <c r="C656" s="657" t="s">
        <v>503</v>
      </c>
      <c r="D656" s="657"/>
      <c r="E656" s="657"/>
      <c r="F656" s="657"/>
      <c r="G656" s="658"/>
      <c r="H656" s="582" t="s">
        <v>311</v>
      </c>
      <c r="I656" s="530" t="s">
        <v>1227</v>
      </c>
      <c r="J656" s="532"/>
    </row>
    <row r="657" spans="1:10" ht="12.75">
      <c r="A657" s="537" t="s">
        <v>1903</v>
      </c>
      <c r="B657" s="537" t="s">
        <v>1319</v>
      </c>
      <c r="C657" s="659" t="s">
        <v>1916</v>
      </c>
      <c r="D657" s="659"/>
      <c r="E657" s="659"/>
      <c r="F657" s="659"/>
      <c r="G657" s="660"/>
      <c r="H657" s="584" t="s">
        <v>1917</v>
      </c>
      <c r="I657" s="531" t="s">
        <v>1917</v>
      </c>
      <c r="J657" s="532">
        <v>100</v>
      </c>
    </row>
    <row r="658" spans="1:10" ht="12.75">
      <c r="A658" s="537" t="s">
        <v>311</v>
      </c>
      <c r="B658" s="537" t="s">
        <v>511</v>
      </c>
      <c r="C658" s="659" t="s">
        <v>512</v>
      </c>
      <c r="D658" s="659"/>
      <c r="E658" s="659"/>
      <c r="F658" s="659"/>
      <c r="G658" s="660"/>
      <c r="H658" s="584" t="s">
        <v>1917</v>
      </c>
      <c r="I658" s="531" t="s">
        <v>1917</v>
      </c>
      <c r="J658" s="532">
        <v>100</v>
      </c>
    </row>
    <row r="659" spans="1:10" ht="12.75">
      <c r="A659" s="551" t="s">
        <v>311</v>
      </c>
      <c r="B659" s="551" t="s">
        <v>519</v>
      </c>
      <c r="C659" s="657" t="s">
        <v>120</v>
      </c>
      <c r="D659" s="657"/>
      <c r="E659" s="657"/>
      <c r="F659" s="657"/>
      <c r="G659" s="658"/>
      <c r="H659" s="582" t="s">
        <v>311</v>
      </c>
      <c r="I659" s="530" t="s">
        <v>1917</v>
      </c>
      <c r="J659" s="532"/>
    </row>
    <row r="660" spans="1:10" ht="12.75">
      <c r="A660" s="537" t="s">
        <v>311</v>
      </c>
      <c r="B660" s="537" t="s">
        <v>1918</v>
      </c>
      <c r="C660" s="659" t="s">
        <v>1919</v>
      </c>
      <c r="D660" s="659"/>
      <c r="E660" s="659"/>
      <c r="F660" s="659"/>
      <c r="G660" s="660"/>
      <c r="H660" s="584" t="s">
        <v>1920</v>
      </c>
      <c r="I660" s="531" t="s">
        <v>1921</v>
      </c>
      <c r="J660" s="532">
        <v>98.78822445110507</v>
      </c>
    </row>
    <row r="661" spans="1:10" ht="12.75">
      <c r="A661" s="537" t="s">
        <v>1922</v>
      </c>
      <c r="B661" s="537" t="s">
        <v>1156</v>
      </c>
      <c r="C661" s="659" t="s">
        <v>1923</v>
      </c>
      <c r="D661" s="659"/>
      <c r="E661" s="659"/>
      <c r="F661" s="659"/>
      <c r="G661" s="660"/>
      <c r="H661" s="584" t="s">
        <v>1924</v>
      </c>
      <c r="I661" s="531" t="s">
        <v>1925</v>
      </c>
      <c r="J661" s="532">
        <v>97.94386983154672</v>
      </c>
    </row>
    <row r="662" spans="1:10" ht="12.75">
      <c r="A662" s="537" t="s">
        <v>311</v>
      </c>
      <c r="B662" s="537" t="s">
        <v>560</v>
      </c>
      <c r="C662" s="659" t="s">
        <v>561</v>
      </c>
      <c r="D662" s="659"/>
      <c r="E662" s="659"/>
      <c r="F662" s="659"/>
      <c r="G662" s="660"/>
      <c r="H662" s="584" t="s">
        <v>1924</v>
      </c>
      <c r="I662" s="531" t="s">
        <v>1925</v>
      </c>
      <c r="J662" s="532">
        <v>97.94386983154672</v>
      </c>
    </row>
    <row r="663" spans="1:10" ht="12.75">
      <c r="A663" s="551" t="s">
        <v>311</v>
      </c>
      <c r="B663" s="551" t="s">
        <v>564</v>
      </c>
      <c r="C663" s="657" t="s">
        <v>565</v>
      </c>
      <c r="D663" s="657"/>
      <c r="E663" s="657"/>
      <c r="F663" s="657"/>
      <c r="G663" s="658"/>
      <c r="H663" s="582" t="s">
        <v>311</v>
      </c>
      <c r="I663" s="530" t="s">
        <v>1925</v>
      </c>
      <c r="J663" s="532"/>
    </row>
    <row r="664" spans="1:10" ht="12.75">
      <c r="A664" s="537" t="s">
        <v>1926</v>
      </c>
      <c r="B664" s="537" t="s">
        <v>1223</v>
      </c>
      <c r="C664" s="659" t="s">
        <v>1927</v>
      </c>
      <c r="D664" s="659"/>
      <c r="E664" s="659"/>
      <c r="F664" s="659"/>
      <c r="G664" s="660"/>
      <c r="H664" s="584" t="s">
        <v>1928</v>
      </c>
      <c r="I664" s="531" t="s">
        <v>1929</v>
      </c>
      <c r="J664" s="532">
        <v>98.82698850574712</v>
      </c>
    </row>
    <row r="665" spans="1:10" ht="12.75">
      <c r="A665" s="537" t="s">
        <v>311</v>
      </c>
      <c r="B665" s="537" t="s">
        <v>560</v>
      </c>
      <c r="C665" s="659" t="s">
        <v>561</v>
      </c>
      <c r="D665" s="659"/>
      <c r="E665" s="659"/>
      <c r="F665" s="659"/>
      <c r="G665" s="660"/>
      <c r="H665" s="584" t="s">
        <v>1928</v>
      </c>
      <c r="I665" s="531" t="s">
        <v>1929</v>
      </c>
      <c r="J665" s="532">
        <v>98.82698850574712</v>
      </c>
    </row>
    <row r="666" spans="1:10" ht="12.75">
      <c r="A666" s="551" t="s">
        <v>311</v>
      </c>
      <c r="B666" s="551" t="s">
        <v>562</v>
      </c>
      <c r="C666" s="657" t="s">
        <v>563</v>
      </c>
      <c r="D666" s="657"/>
      <c r="E666" s="657"/>
      <c r="F666" s="657"/>
      <c r="G666" s="658"/>
      <c r="H666" s="582" t="s">
        <v>311</v>
      </c>
      <c r="I666" s="530" t="s">
        <v>1929</v>
      </c>
      <c r="J666" s="532"/>
    </row>
    <row r="667" spans="1:10" ht="12.75">
      <c r="A667" s="537" t="s">
        <v>1926</v>
      </c>
      <c r="B667" s="537" t="s">
        <v>1240</v>
      </c>
      <c r="C667" s="659" t="s">
        <v>1930</v>
      </c>
      <c r="D667" s="659"/>
      <c r="E667" s="659"/>
      <c r="F667" s="659"/>
      <c r="G667" s="660"/>
      <c r="H667" s="584" t="s">
        <v>1695</v>
      </c>
      <c r="I667" s="531" t="s">
        <v>1695</v>
      </c>
      <c r="J667" s="532">
        <v>100</v>
      </c>
    </row>
    <row r="668" spans="1:10" ht="12.75">
      <c r="A668" s="537" t="s">
        <v>311</v>
      </c>
      <c r="B668" s="537" t="s">
        <v>560</v>
      </c>
      <c r="C668" s="659" t="s">
        <v>561</v>
      </c>
      <c r="D668" s="659"/>
      <c r="E668" s="659"/>
      <c r="F668" s="659"/>
      <c r="G668" s="660"/>
      <c r="H668" s="584" t="s">
        <v>1695</v>
      </c>
      <c r="I668" s="531" t="s">
        <v>1695</v>
      </c>
      <c r="J668" s="532">
        <v>100</v>
      </c>
    </row>
    <row r="669" spans="1:10" ht="12.75">
      <c r="A669" s="551" t="s">
        <v>311</v>
      </c>
      <c r="B669" s="551" t="s">
        <v>562</v>
      </c>
      <c r="C669" s="657" t="s">
        <v>563</v>
      </c>
      <c r="D669" s="657"/>
      <c r="E669" s="657"/>
      <c r="F669" s="657"/>
      <c r="G669" s="658"/>
      <c r="H669" s="582" t="s">
        <v>311</v>
      </c>
      <c r="I669" s="530" t="s">
        <v>1695</v>
      </c>
      <c r="J669" s="532"/>
    </row>
    <row r="670" spans="1:10" ht="12.75">
      <c r="A670" s="537" t="s">
        <v>1931</v>
      </c>
      <c r="B670" s="537" t="s">
        <v>1264</v>
      </c>
      <c r="C670" s="659" t="s">
        <v>1932</v>
      </c>
      <c r="D670" s="659"/>
      <c r="E670" s="659"/>
      <c r="F670" s="659"/>
      <c r="G670" s="660"/>
      <c r="H670" s="584" t="s">
        <v>1933</v>
      </c>
      <c r="I670" s="531" t="s">
        <v>1934</v>
      </c>
      <c r="J670" s="532">
        <v>93.12813846153847</v>
      </c>
    </row>
    <row r="671" spans="1:10" ht="12.75">
      <c r="A671" s="537" t="s">
        <v>311</v>
      </c>
      <c r="B671" s="537" t="s">
        <v>560</v>
      </c>
      <c r="C671" s="659" t="s">
        <v>561</v>
      </c>
      <c r="D671" s="659"/>
      <c r="E671" s="659"/>
      <c r="F671" s="659"/>
      <c r="G671" s="660"/>
      <c r="H671" s="584" t="s">
        <v>1933</v>
      </c>
      <c r="I671" s="531" t="s">
        <v>1934</v>
      </c>
      <c r="J671" s="532">
        <v>93.12813846153847</v>
      </c>
    </row>
    <row r="672" spans="1:10" ht="12.75">
      <c r="A672" s="551" t="s">
        <v>311</v>
      </c>
      <c r="B672" s="551" t="s">
        <v>562</v>
      </c>
      <c r="C672" s="657" t="s">
        <v>563</v>
      </c>
      <c r="D672" s="657"/>
      <c r="E672" s="657"/>
      <c r="F672" s="657"/>
      <c r="G672" s="658"/>
      <c r="H672" s="582" t="s">
        <v>311</v>
      </c>
      <c r="I672" s="530" t="s">
        <v>1934</v>
      </c>
      <c r="J672" s="532"/>
    </row>
    <row r="673" spans="1:10" ht="12.75">
      <c r="A673" s="537" t="s">
        <v>1931</v>
      </c>
      <c r="B673" s="537" t="s">
        <v>1362</v>
      </c>
      <c r="C673" s="659" t="s">
        <v>1935</v>
      </c>
      <c r="D673" s="659"/>
      <c r="E673" s="659"/>
      <c r="F673" s="659"/>
      <c r="G673" s="660"/>
      <c r="H673" s="584" t="s">
        <v>1936</v>
      </c>
      <c r="I673" s="531" t="s">
        <v>1936</v>
      </c>
      <c r="J673" s="532">
        <v>100</v>
      </c>
    </row>
    <row r="674" spans="1:10" ht="12.75">
      <c r="A674" s="537" t="s">
        <v>311</v>
      </c>
      <c r="B674" s="537" t="s">
        <v>560</v>
      </c>
      <c r="C674" s="659" t="s">
        <v>561</v>
      </c>
      <c r="D674" s="659"/>
      <c r="E674" s="659"/>
      <c r="F674" s="659"/>
      <c r="G674" s="660"/>
      <c r="H674" s="584" t="s">
        <v>1936</v>
      </c>
      <c r="I674" s="531" t="s">
        <v>1936</v>
      </c>
      <c r="J674" s="532">
        <v>100</v>
      </c>
    </row>
    <row r="675" spans="1:10" ht="12.75">
      <c r="A675" s="551" t="s">
        <v>311</v>
      </c>
      <c r="B675" s="551" t="s">
        <v>562</v>
      </c>
      <c r="C675" s="657" t="s">
        <v>563</v>
      </c>
      <c r="D675" s="657"/>
      <c r="E675" s="657"/>
      <c r="F675" s="657"/>
      <c r="G675" s="658"/>
      <c r="H675" s="582" t="s">
        <v>311</v>
      </c>
      <c r="I675" s="530" t="s">
        <v>1936</v>
      </c>
      <c r="J675" s="532"/>
    </row>
    <row r="676" spans="1:10" ht="12.75">
      <c r="A676" s="537" t="s">
        <v>1931</v>
      </c>
      <c r="B676" s="537" t="s">
        <v>1415</v>
      </c>
      <c r="C676" s="659" t="s">
        <v>1937</v>
      </c>
      <c r="D676" s="659"/>
      <c r="E676" s="659"/>
      <c r="F676" s="659"/>
      <c r="G676" s="660"/>
      <c r="H676" s="584" t="s">
        <v>1938</v>
      </c>
      <c r="I676" s="531" t="s">
        <v>1938</v>
      </c>
      <c r="J676" s="532">
        <v>100</v>
      </c>
    </row>
    <row r="677" spans="1:10" ht="12.75">
      <c r="A677" s="537" t="s">
        <v>311</v>
      </c>
      <c r="B677" s="537" t="s">
        <v>560</v>
      </c>
      <c r="C677" s="659" t="s">
        <v>561</v>
      </c>
      <c r="D677" s="659"/>
      <c r="E677" s="659"/>
      <c r="F677" s="659"/>
      <c r="G677" s="660"/>
      <c r="H677" s="584" t="s">
        <v>1938</v>
      </c>
      <c r="I677" s="531" t="s">
        <v>1938</v>
      </c>
      <c r="J677" s="532">
        <v>100</v>
      </c>
    </row>
    <row r="678" spans="1:10" ht="12.75">
      <c r="A678" s="551" t="s">
        <v>311</v>
      </c>
      <c r="B678" s="551" t="s">
        <v>562</v>
      </c>
      <c r="C678" s="657" t="s">
        <v>563</v>
      </c>
      <c r="D678" s="657"/>
      <c r="E678" s="657"/>
      <c r="F678" s="657"/>
      <c r="G678" s="658"/>
      <c r="H678" s="582" t="s">
        <v>311</v>
      </c>
      <c r="I678" s="530" t="s">
        <v>1938</v>
      </c>
      <c r="J678" s="532"/>
    </row>
    <row r="679" spans="1:10" ht="12.75">
      <c r="A679" s="537" t="s">
        <v>1926</v>
      </c>
      <c r="B679" s="537" t="s">
        <v>1438</v>
      </c>
      <c r="C679" s="659" t="s">
        <v>1939</v>
      </c>
      <c r="D679" s="659"/>
      <c r="E679" s="659"/>
      <c r="F679" s="659"/>
      <c r="G679" s="660"/>
      <c r="H679" s="584" t="s">
        <v>1373</v>
      </c>
      <c r="I679" s="531" t="s">
        <v>1940</v>
      </c>
      <c r="J679" s="532">
        <v>90.40791489361702</v>
      </c>
    </row>
    <row r="680" spans="1:10" ht="12.75">
      <c r="A680" s="537" t="s">
        <v>311</v>
      </c>
      <c r="B680" s="537" t="s">
        <v>560</v>
      </c>
      <c r="C680" s="659" t="s">
        <v>561</v>
      </c>
      <c r="D680" s="659"/>
      <c r="E680" s="659"/>
      <c r="F680" s="659"/>
      <c r="G680" s="660"/>
      <c r="H680" s="584" t="s">
        <v>1373</v>
      </c>
      <c r="I680" s="531" t="s">
        <v>1940</v>
      </c>
      <c r="J680" s="532">
        <v>90.40791489361702</v>
      </c>
    </row>
    <row r="681" spans="1:10" ht="12.75">
      <c r="A681" s="551" t="s">
        <v>311</v>
      </c>
      <c r="B681" s="551" t="s">
        <v>564</v>
      </c>
      <c r="C681" s="657" t="s">
        <v>565</v>
      </c>
      <c r="D681" s="657"/>
      <c r="E681" s="657"/>
      <c r="F681" s="657"/>
      <c r="G681" s="658"/>
      <c r="H681" s="582" t="s">
        <v>311</v>
      </c>
      <c r="I681" s="530" t="s">
        <v>1940</v>
      </c>
      <c r="J681" s="532"/>
    </row>
    <row r="682" spans="1:10" ht="12.75">
      <c r="A682" s="537" t="s">
        <v>1931</v>
      </c>
      <c r="B682" s="537" t="s">
        <v>1441</v>
      </c>
      <c r="C682" s="659" t="s">
        <v>1941</v>
      </c>
      <c r="D682" s="659"/>
      <c r="E682" s="659"/>
      <c r="F682" s="659"/>
      <c r="G682" s="660"/>
      <c r="H682" s="584" t="s">
        <v>1726</v>
      </c>
      <c r="I682" s="531" t="s">
        <v>1227</v>
      </c>
      <c r="J682" s="532">
        <v>0</v>
      </c>
    </row>
    <row r="683" spans="1:10" ht="12.75">
      <c r="A683" s="537" t="s">
        <v>311</v>
      </c>
      <c r="B683" s="537" t="s">
        <v>560</v>
      </c>
      <c r="C683" s="659" t="s">
        <v>561</v>
      </c>
      <c r="D683" s="659"/>
      <c r="E683" s="659"/>
      <c r="F683" s="659"/>
      <c r="G683" s="660"/>
      <c r="H683" s="584" t="s">
        <v>1726</v>
      </c>
      <c r="I683" s="531" t="s">
        <v>1227</v>
      </c>
      <c r="J683" s="532">
        <v>0</v>
      </c>
    </row>
    <row r="684" spans="1:10" ht="12.75">
      <c r="A684" s="551" t="s">
        <v>311</v>
      </c>
      <c r="B684" s="551" t="s">
        <v>564</v>
      </c>
      <c r="C684" s="657" t="s">
        <v>565</v>
      </c>
      <c r="D684" s="657"/>
      <c r="E684" s="657"/>
      <c r="F684" s="657"/>
      <c r="G684" s="658"/>
      <c r="H684" s="582" t="s">
        <v>311</v>
      </c>
      <c r="I684" s="530" t="s">
        <v>1227</v>
      </c>
      <c r="J684" s="532"/>
    </row>
    <row r="685" spans="1:10" ht="12.75">
      <c r="A685" s="537" t="s">
        <v>1931</v>
      </c>
      <c r="B685" s="537" t="s">
        <v>1444</v>
      </c>
      <c r="C685" s="659" t="s">
        <v>1942</v>
      </c>
      <c r="D685" s="659"/>
      <c r="E685" s="659"/>
      <c r="F685" s="659"/>
      <c r="G685" s="660"/>
      <c r="H685" s="584" t="s">
        <v>1933</v>
      </c>
      <c r="I685" s="531" t="s">
        <v>1943</v>
      </c>
      <c r="J685" s="532">
        <v>100.50307692307692</v>
      </c>
    </row>
    <row r="686" spans="1:10" ht="12.75">
      <c r="A686" s="537" t="s">
        <v>311</v>
      </c>
      <c r="B686" s="537" t="s">
        <v>560</v>
      </c>
      <c r="C686" s="659" t="s">
        <v>561</v>
      </c>
      <c r="D686" s="659"/>
      <c r="E686" s="659"/>
      <c r="F686" s="659"/>
      <c r="G686" s="660"/>
      <c r="H686" s="584" t="s">
        <v>1933</v>
      </c>
      <c r="I686" s="531" t="s">
        <v>1943</v>
      </c>
      <c r="J686" s="532">
        <v>100.50307692307692</v>
      </c>
    </row>
    <row r="687" spans="1:10" ht="12.75">
      <c r="A687" s="551" t="s">
        <v>311</v>
      </c>
      <c r="B687" s="551" t="s">
        <v>564</v>
      </c>
      <c r="C687" s="657" t="s">
        <v>565</v>
      </c>
      <c r="D687" s="657"/>
      <c r="E687" s="657"/>
      <c r="F687" s="657"/>
      <c r="G687" s="658"/>
      <c r="H687" s="582" t="s">
        <v>311</v>
      </c>
      <c r="I687" s="530" t="s">
        <v>1943</v>
      </c>
      <c r="J687" s="532"/>
    </row>
    <row r="688" spans="1:10" ht="12.75">
      <c r="A688" s="537" t="s">
        <v>1931</v>
      </c>
      <c r="B688" s="537" t="s">
        <v>1448</v>
      </c>
      <c r="C688" s="659" t="s">
        <v>1944</v>
      </c>
      <c r="D688" s="659"/>
      <c r="E688" s="659"/>
      <c r="F688" s="659"/>
      <c r="G688" s="660"/>
      <c r="H688" s="584" t="s">
        <v>1945</v>
      </c>
      <c r="I688" s="531" t="s">
        <v>1946</v>
      </c>
      <c r="J688" s="532">
        <v>113.93036363636364</v>
      </c>
    </row>
    <row r="689" spans="1:10" ht="12.75">
      <c r="A689" s="537" t="s">
        <v>311</v>
      </c>
      <c r="B689" s="537" t="s">
        <v>560</v>
      </c>
      <c r="C689" s="659" t="s">
        <v>561</v>
      </c>
      <c r="D689" s="659"/>
      <c r="E689" s="659"/>
      <c r="F689" s="659"/>
      <c r="G689" s="660"/>
      <c r="H689" s="584" t="s">
        <v>1945</v>
      </c>
      <c r="I689" s="531" t="s">
        <v>1946</v>
      </c>
      <c r="J689" s="532">
        <v>113.93036363636364</v>
      </c>
    </row>
    <row r="690" spans="1:10" ht="12.75">
      <c r="A690" s="551" t="s">
        <v>311</v>
      </c>
      <c r="B690" s="551" t="s">
        <v>564</v>
      </c>
      <c r="C690" s="657" t="s">
        <v>565</v>
      </c>
      <c r="D690" s="657"/>
      <c r="E690" s="657"/>
      <c r="F690" s="657"/>
      <c r="G690" s="658"/>
      <c r="H690" s="582" t="s">
        <v>311</v>
      </c>
      <c r="I690" s="530" t="s">
        <v>1946</v>
      </c>
      <c r="J690" s="532"/>
    </row>
    <row r="691" spans="1:10" ht="12.75">
      <c r="A691" s="537" t="s">
        <v>1500</v>
      </c>
      <c r="B691" s="537" t="s">
        <v>1947</v>
      </c>
      <c r="C691" s="659" t="s">
        <v>1948</v>
      </c>
      <c r="D691" s="659"/>
      <c r="E691" s="659"/>
      <c r="F691" s="659"/>
      <c r="G691" s="660"/>
      <c r="H691" s="584" t="s">
        <v>1256</v>
      </c>
      <c r="I691" s="531" t="s">
        <v>1227</v>
      </c>
      <c r="J691" s="532">
        <v>0</v>
      </c>
    </row>
    <row r="692" spans="1:10" ht="12.75">
      <c r="A692" s="537" t="s">
        <v>311</v>
      </c>
      <c r="B692" s="537" t="s">
        <v>560</v>
      </c>
      <c r="C692" s="659" t="s">
        <v>561</v>
      </c>
      <c r="D692" s="659"/>
      <c r="E692" s="659"/>
      <c r="F692" s="659"/>
      <c r="G692" s="660"/>
      <c r="H692" s="584" t="s">
        <v>1256</v>
      </c>
      <c r="I692" s="531" t="s">
        <v>1227</v>
      </c>
      <c r="J692" s="532">
        <v>0</v>
      </c>
    </row>
    <row r="693" spans="1:10" ht="12.75">
      <c r="A693" s="551" t="s">
        <v>311</v>
      </c>
      <c r="B693" s="551" t="s">
        <v>562</v>
      </c>
      <c r="C693" s="657" t="s">
        <v>563</v>
      </c>
      <c r="D693" s="657"/>
      <c r="E693" s="657"/>
      <c r="F693" s="657"/>
      <c r="G693" s="658"/>
      <c r="H693" s="582" t="s">
        <v>311</v>
      </c>
      <c r="I693" s="530" t="s">
        <v>1227</v>
      </c>
      <c r="J693" s="532"/>
    </row>
    <row r="694" spans="1:10" ht="12.75">
      <c r="A694" s="537" t="s">
        <v>1500</v>
      </c>
      <c r="B694" s="537" t="s">
        <v>1949</v>
      </c>
      <c r="C694" s="659" t="s">
        <v>1950</v>
      </c>
      <c r="D694" s="659"/>
      <c r="E694" s="659"/>
      <c r="F694" s="659"/>
      <c r="G694" s="660"/>
      <c r="H694" s="584" t="s">
        <v>1951</v>
      </c>
      <c r="I694" s="531" t="s">
        <v>1952</v>
      </c>
      <c r="J694" s="532">
        <v>99.79574468085106</v>
      </c>
    </row>
    <row r="695" spans="1:10" ht="12.75">
      <c r="A695" s="537" t="s">
        <v>311</v>
      </c>
      <c r="B695" s="537" t="s">
        <v>560</v>
      </c>
      <c r="C695" s="659" t="s">
        <v>561</v>
      </c>
      <c r="D695" s="659"/>
      <c r="E695" s="659"/>
      <c r="F695" s="659"/>
      <c r="G695" s="660"/>
      <c r="H695" s="584" t="s">
        <v>1951</v>
      </c>
      <c r="I695" s="531" t="s">
        <v>1952</v>
      </c>
      <c r="J695" s="532">
        <v>99.79574468085106</v>
      </c>
    </row>
    <row r="696" spans="1:10" ht="12.75">
      <c r="A696" s="551" t="s">
        <v>311</v>
      </c>
      <c r="B696" s="551" t="s">
        <v>562</v>
      </c>
      <c r="C696" s="657" t="s">
        <v>563</v>
      </c>
      <c r="D696" s="657"/>
      <c r="E696" s="657"/>
      <c r="F696" s="657"/>
      <c r="G696" s="658"/>
      <c r="H696" s="582" t="s">
        <v>311</v>
      </c>
      <c r="I696" s="530" t="s">
        <v>1952</v>
      </c>
      <c r="J696" s="532"/>
    </row>
    <row r="697" spans="1:10" ht="12.75">
      <c r="A697" s="537" t="s">
        <v>1500</v>
      </c>
      <c r="B697" s="537" t="s">
        <v>1953</v>
      </c>
      <c r="C697" s="659" t="s">
        <v>1954</v>
      </c>
      <c r="D697" s="659"/>
      <c r="E697" s="659"/>
      <c r="F697" s="659"/>
      <c r="G697" s="660"/>
      <c r="H697" s="584" t="s">
        <v>1955</v>
      </c>
      <c r="I697" s="531" t="s">
        <v>1956</v>
      </c>
      <c r="J697" s="532">
        <v>102.13500847457627</v>
      </c>
    </row>
    <row r="698" spans="1:10" ht="12.75">
      <c r="A698" s="537" t="s">
        <v>311</v>
      </c>
      <c r="B698" s="537" t="s">
        <v>560</v>
      </c>
      <c r="C698" s="659" t="s">
        <v>561</v>
      </c>
      <c r="D698" s="659"/>
      <c r="E698" s="659"/>
      <c r="F698" s="659"/>
      <c r="G698" s="660"/>
      <c r="H698" s="584" t="s">
        <v>1955</v>
      </c>
      <c r="I698" s="531" t="s">
        <v>1956</v>
      </c>
      <c r="J698" s="532">
        <v>102.13500847457627</v>
      </c>
    </row>
    <row r="699" spans="1:10" ht="12.75">
      <c r="A699" s="551" t="s">
        <v>311</v>
      </c>
      <c r="B699" s="551" t="s">
        <v>564</v>
      </c>
      <c r="C699" s="657" t="s">
        <v>565</v>
      </c>
      <c r="D699" s="657"/>
      <c r="E699" s="657"/>
      <c r="F699" s="657"/>
      <c r="G699" s="658"/>
      <c r="H699" s="582" t="s">
        <v>311</v>
      </c>
      <c r="I699" s="530" t="s">
        <v>1956</v>
      </c>
      <c r="J699" s="532"/>
    </row>
    <row r="700" spans="1:10" ht="12.75">
      <c r="A700" s="537" t="s">
        <v>1500</v>
      </c>
      <c r="B700" s="537" t="s">
        <v>1957</v>
      </c>
      <c r="C700" s="659" t="s">
        <v>1958</v>
      </c>
      <c r="D700" s="659"/>
      <c r="E700" s="659"/>
      <c r="F700" s="659"/>
      <c r="G700" s="660"/>
      <c r="H700" s="584" t="s">
        <v>1959</v>
      </c>
      <c r="I700" s="531" t="s">
        <v>1960</v>
      </c>
      <c r="J700" s="532">
        <v>101.89581818181819</v>
      </c>
    </row>
    <row r="701" spans="1:10" ht="12.75">
      <c r="A701" s="537" t="s">
        <v>311</v>
      </c>
      <c r="B701" s="537" t="s">
        <v>560</v>
      </c>
      <c r="C701" s="659" t="s">
        <v>561</v>
      </c>
      <c r="D701" s="659"/>
      <c r="E701" s="659"/>
      <c r="F701" s="659"/>
      <c r="G701" s="660"/>
      <c r="H701" s="584" t="s">
        <v>1959</v>
      </c>
      <c r="I701" s="531" t="s">
        <v>1960</v>
      </c>
      <c r="J701" s="532">
        <v>101.89581818181819</v>
      </c>
    </row>
    <row r="702" spans="1:10" ht="12.75">
      <c r="A702" s="551" t="s">
        <v>311</v>
      </c>
      <c r="B702" s="551" t="s">
        <v>564</v>
      </c>
      <c r="C702" s="657" t="s">
        <v>565</v>
      </c>
      <c r="D702" s="657"/>
      <c r="E702" s="657"/>
      <c r="F702" s="657"/>
      <c r="G702" s="658"/>
      <c r="H702" s="582" t="s">
        <v>311</v>
      </c>
      <c r="I702" s="530" t="s">
        <v>1960</v>
      </c>
      <c r="J702" s="532"/>
    </row>
    <row r="703" spans="1:10" ht="12.75">
      <c r="A703" s="537" t="s">
        <v>1500</v>
      </c>
      <c r="B703" s="537" t="s">
        <v>1961</v>
      </c>
      <c r="C703" s="659" t="s">
        <v>1962</v>
      </c>
      <c r="D703" s="659"/>
      <c r="E703" s="659"/>
      <c r="F703" s="659"/>
      <c r="G703" s="660"/>
      <c r="H703" s="584" t="s">
        <v>1233</v>
      </c>
      <c r="I703" s="531" t="s">
        <v>1963</v>
      </c>
      <c r="J703" s="532">
        <v>118.656</v>
      </c>
    </row>
    <row r="704" spans="1:10" ht="12.75">
      <c r="A704" s="537" t="s">
        <v>311</v>
      </c>
      <c r="B704" s="537" t="s">
        <v>560</v>
      </c>
      <c r="C704" s="659" t="s">
        <v>561</v>
      </c>
      <c r="D704" s="659"/>
      <c r="E704" s="659"/>
      <c r="F704" s="659"/>
      <c r="G704" s="660"/>
      <c r="H704" s="584" t="s">
        <v>1233</v>
      </c>
      <c r="I704" s="531" t="s">
        <v>1963</v>
      </c>
      <c r="J704" s="532">
        <v>118.656</v>
      </c>
    </row>
    <row r="705" spans="1:10" ht="12.75">
      <c r="A705" s="551" t="s">
        <v>311</v>
      </c>
      <c r="B705" s="551" t="s">
        <v>564</v>
      </c>
      <c r="C705" s="657" t="s">
        <v>565</v>
      </c>
      <c r="D705" s="657"/>
      <c r="E705" s="657"/>
      <c r="F705" s="657"/>
      <c r="G705" s="658"/>
      <c r="H705" s="582" t="s">
        <v>311</v>
      </c>
      <c r="I705" s="530" t="s">
        <v>1963</v>
      </c>
      <c r="J705" s="532"/>
    </row>
    <row r="706" spans="1:10" ht="12.75">
      <c r="A706" s="537" t="s">
        <v>1500</v>
      </c>
      <c r="B706" s="537" t="s">
        <v>1964</v>
      </c>
      <c r="C706" s="659" t="s">
        <v>1965</v>
      </c>
      <c r="D706" s="659"/>
      <c r="E706" s="659"/>
      <c r="F706" s="659"/>
      <c r="G706" s="660"/>
      <c r="H706" s="584" t="s">
        <v>1966</v>
      </c>
      <c r="I706" s="531" t="s">
        <v>1967</v>
      </c>
      <c r="J706" s="532">
        <v>95.18716577540107</v>
      </c>
    </row>
    <row r="707" spans="1:10" ht="12.75">
      <c r="A707" s="537" t="s">
        <v>311</v>
      </c>
      <c r="B707" s="537" t="s">
        <v>560</v>
      </c>
      <c r="C707" s="659" t="s">
        <v>561</v>
      </c>
      <c r="D707" s="659"/>
      <c r="E707" s="659"/>
      <c r="F707" s="659"/>
      <c r="G707" s="660"/>
      <c r="H707" s="584" t="s">
        <v>1966</v>
      </c>
      <c r="I707" s="531" t="s">
        <v>1967</v>
      </c>
      <c r="J707" s="532">
        <v>95.18716577540107</v>
      </c>
    </row>
    <row r="708" spans="1:10" ht="12.75">
      <c r="A708" s="551" t="s">
        <v>311</v>
      </c>
      <c r="B708" s="551" t="s">
        <v>562</v>
      </c>
      <c r="C708" s="657" t="s">
        <v>563</v>
      </c>
      <c r="D708" s="657"/>
      <c r="E708" s="657"/>
      <c r="F708" s="657"/>
      <c r="G708" s="658"/>
      <c r="H708" s="582" t="s">
        <v>311</v>
      </c>
      <c r="I708" s="530" t="s">
        <v>1967</v>
      </c>
      <c r="J708" s="532"/>
    </row>
    <row r="709" spans="1:10" ht="12.75">
      <c r="A709" s="537" t="s">
        <v>1500</v>
      </c>
      <c r="B709" s="537" t="s">
        <v>1968</v>
      </c>
      <c r="C709" s="659" t="s">
        <v>1969</v>
      </c>
      <c r="D709" s="659"/>
      <c r="E709" s="659"/>
      <c r="F709" s="659"/>
      <c r="G709" s="660"/>
      <c r="H709" s="584" t="s">
        <v>1193</v>
      </c>
      <c r="I709" s="531" t="s">
        <v>1970</v>
      </c>
      <c r="J709" s="532">
        <v>97.42857142857143</v>
      </c>
    </row>
    <row r="710" spans="1:10" ht="12.75">
      <c r="A710" s="537" t="s">
        <v>311</v>
      </c>
      <c r="B710" s="537" t="s">
        <v>560</v>
      </c>
      <c r="C710" s="659" t="s">
        <v>561</v>
      </c>
      <c r="D710" s="659"/>
      <c r="E710" s="659"/>
      <c r="F710" s="659"/>
      <c r="G710" s="660"/>
      <c r="H710" s="584" t="s">
        <v>1193</v>
      </c>
      <c r="I710" s="531" t="s">
        <v>1970</v>
      </c>
      <c r="J710" s="532">
        <v>97.42857142857143</v>
      </c>
    </row>
    <row r="711" spans="1:10" ht="12.75">
      <c r="A711" s="551" t="s">
        <v>311</v>
      </c>
      <c r="B711" s="551" t="s">
        <v>562</v>
      </c>
      <c r="C711" s="657" t="s">
        <v>563</v>
      </c>
      <c r="D711" s="657"/>
      <c r="E711" s="657"/>
      <c r="F711" s="657"/>
      <c r="G711" s="658"/>
      <c r="H711" s="582" t="s">
        <v>311</v>
      </c>
      <c r="I711" s="530" t="s">
        <v>1970</v>
      </c>
      <c r="J711" s="532"/>
    </row>
    <row r="712" spans="1:10" ht="12.75">
      <c r="A712" s="537" t="s">
        <v>1500</v>
      </c>
      <c r="B712" s="537" t="s">
        <v>1971</v>
      </c>
      <c r="C712" s="659" t="s">
        <v>1972</v>
      </c>
      <c r="D712" s="659"/>
      <c r="E712" s="659"/>
      <c r="F712" s="659"/>
      <c r="G712" s="660"/>
      <c r="H712" s="584" t="s">
        <v>1973</v>
      </c>
      <c r="I712" s="531" t="s">
        <v>1974</v>
      </c>
      <c r="J712" s="532">
        <v>98.37037037037038</v>
      </c>
    </row>
    <row r="713" spans="1:10" ht="12.75">
      <c r="A713" s="537" t="s">
        <v>311</v>
      </c>
      <c r="B713" s="537" t="s">
        <v>560</v>
      </c>
      <c r="C713" s="659" t="s">
        <v>561</v>
      </c>
      <c r="D713" s="659"/>
      <c r="E713" s="659"/>
      <c r="F713" s="659"/>
      <c r="G713" s="660"/>
      <c r="H713" s="584" t="s">
        <v>1973</v>
      </c>
      <c r="I713" s="531" t="s">
        <v>1974</v>
      </c>
      <c r="J713" s="532">
        <v>98.37037037037038</v>
      </c>
    </row>
    <row r="714" spans="1:10" ht="12.75">
      <c r="A714" s="551" t="s">
        <v>311</v>
      </c>
      <c r="B714" s="551" t="s">
        <v>562</v>
      </c>
      <c r="C714" s="657" t="s">
        <v>563</v>
      </c>
      <c r="D714" s="657"/>
      <c r="E714" s="657"/>
      <c r="F714" s="657"/>
      <c r="G714" s="658"/>
      <c r="H714" s="582" t="s">
        <v>311</v>
      </c>
      <c r="I714" s="530" t="s">
        <v>1974</v>
      </c>
      <c r="J714" s="532"/>
    </row>
    <row r="715" spans="1:10" ht="12.75">
      <c r="A715" s="537" t="s">
        <v>1975</v>
      </c>
      <c r="B715" s="537" t="s">
        <v>1976</v>
      </c>
      <c r="C715" s="659" t="s">
        <v>1977</v>
      </c>
      <c r="D715" s="659"/>
      <c r="E715" s="659"/>
      <c r="F715" s="659"/>
      <c r="G715" s="660"/>
      <c r="H715" s="584" t="s">
        <v>1978</v>
      </c>
      <c r="I715" s="531" t="s">
        <v>1979</v>
      </c>
      <c r="J715" s="532">
        <v>103.60414364640884</v>
      </c>
    </row>
    <row r="716" spans="1:10" ht="12.75">
      <c r="A716" s="537" t="s">
        <v>311</v>
      </c>
      <c r="B716" s="537" t="s">
        <v>568</v>
      </c>
      <c r="C716" s="659" t="s">
        <v>405</v>
      </c>
      <c r="D716" s="659"/>
      <c r="E716" s="659"/>
      <c r="F716" s="659"/>
      <c r="G716" s="660"/>
      <c r="H716" s="584" t="s">
        <v>1978</v>
      </c>
      <c r="I716" s="531" t="s">
        <v>1979</v>
      </c>
      <c r="J716" s="532">
        <v>103.60414364640884</v>
      </c>
    </row>
    <row r="717" spans="1:10" ht="12.75">
      <c r="A717" s="551" t="s">
        <v>311</v>
      </c>
      <c r="B717" s="551" t="s">
        <v>569</v>
      </c>
      <c r="C717" s="657" t="s">
        <v>570</v>
      </c>
      <c r="D717" s="657"/>
      <c r="E717" s="657"/>
      <c r="F717" s="657"/>
      <c r="G717" s="658"/>
      <c r="H717" s="582" t="s">
        <v>311</v>
      </c>
      <c r="I717" s="530" t="s">
        <v>1979</v>
      </c>
      <c r="J717" s="532"/>
    </row>
    <row r="718" spans="1:10" ht="12.75">
      <c r="A718" s="537" t="s">
        <v>1975</v>
      </c>
      <c r="B718" s="537" t="s">
        <v>1980</v>
      </c>
      <c r="C718" s="659" t="s">
        <v>1981</v>
      </c>
      <c r="D718" s="659"/>
      <c r="E718" s="659"/>
      <c r="F718" s="659"/>
      <c r="G718" s="660"/>
      <c r="H718" s="584" t="s">
        <v>1982</v>
      </c>
      <c r="I718" s="531" t="s">
        <v>1982</v>
      </c>
      <c r="J718" s="532">
        <v>100</v>
      </c>
    </row>
    <row r="719" spans="1:10" ht="12.75">
      <c r="A719" s="537" t="s">
        <v>311</v>
      </c>
      <c r="B719" s="537" t="s">
        <v>560</v>
      </c>
      <c r="C719" s="659" t="s">
        <v>561</v>
      </c>
      <c r="D719" s="659"/>
      <c r="E719" s="659"/>
      <c r="F719" s="659"/>
      <c r="G719" s="660"/>
      <c r="H719" s="584" t="s">
        <v>1479</v>
      </c>
      <c r="I719" s="531" t="s">
        <v>1479</v>
      </c>
      <c r="J719" s="532">
        <v>100</v>
      </c>
    </row>
    <row r="720" spans="1:10" ht="12.75">
      <c r="A720" s="551" t="s">
        <v>311</v>
      </c>
      <c r="B720" s="551" t="s">
        <v>564</v>
      </c>
      <c r="C720" s="657" t="s">
        <v>565</v>
      </c>
      <c r="D720" s="657"/>
      <c r="E720" s="657"/>
      <c r="F720" s="657"/>
      <c r="G720" s="658"/>
      <c r="H720" s="582" t="s">
        <v>311</v>
      </c>
      <c r="I720" s="530" t="s">
        <v>1479</v>
      </c>
      <c r="J720" s="532"/>
    </row>
    <row r="721" spans="1:10" ht="12.75">
      <c r="A721" s="537" t="s">
        <v>311</v>
      </c>
      <c r="B721" s="537" t="s">
        <v>568</v>
      </c>
      <c r="C721" s="659" t="s">
        <v>405</v>
      </c>
      <c r="D721" s="659"/>
      <c r="E721" s="659"/>
      <c r="F721" s="659"/>
      <c r="G721" s="660"/>
      <c r="H721" s="584" t="s">
        <v>1983</v>
      </c>
      <c r="I721" s="531" t="s">
        <v>1983</v>
      </c>
      <c r="J721" s="532">
        <v>100</v>
      </c>
    </row>
    <row r="722" spans="1:10" ht="12.75">
      <c r="A722" s="551" t="s">
        <v>311</v>
      </c>
      <c r="B722" s="551" t="s">
        <v>569</v>
      </c>
      <c r="C722" s="657" t="s">
        <v>570</v>
      </c>
      <c r="D722" s="657"/>
      <c r="E722" s="657"/>
      <c r="F722" s="657"/>
      <c r="G722" s="658"/>
      <c r="H722" s="582" t="s">
        <v>311</v>
      </c>
      <c r="I722" s="530" t="s">
        <v>1983</v>
      </c>
      <c r="J722" s="532"/>
    </row>
    <row r="723" spans="1:10" ht="12.75">
      <c r="A723" s="537" t="s">
        <v>1975</v>
      </c>
      <c r="B723" s="537" t="s">
        <v>1781</v>
      </c>
      <c r="C723" s="659" t="s">
        <v>1984</v>
      </c>
      <c r="D723" s="659"/>
      <c r="E723" s="659"/>
      <c r="F723" s="659"/>
      <c r="G723" s="660"/>
      <c r="H723" s="584" t="s">
        <v>1985</v>
      </c>
      <c r="I723" s="531" t="s">
        <v>1985</v>
      </c>
      <c r="J723" s="532">
        <v>100</v>
      </c>
    </row>
    <row r="724" spans="1:10" ht="12.75">
      <c r="A724" s="537" t="s">
        <v>311</v>
      </c>
      <c r="B724" s="537" t="s">
        <v>555</v>
      </c>
      <c r="C724" s="659" t="s">
        <v>123</v>
      </c>
      <c r="D724" s="659"/>
      <c r="E724" s="659"/>
      <c r="F724" s="659"/>
      <c r="G724" s="660"/>
      <c r="H724" s="584" t="s">
        <v>1985</v>
      </c>
      <c r="I724" s="531" t="s">
        <v>1985</v>
      </c>
      <c r="J724" s="532">
        <v>100</v>
      </c>
    </row>
    <row r="725" spans="1:10" ht="12.75">
      <c r="A725" s="551" t="s">
        <v>311</v>
      </c>
      <c r="B725" s="551" t="s">
        <v>556</v>
      </c>
      <c r="C725" s="657" t="s">
        <v>124</v>
      </c>
      <c r="D725" s="657"/>
      <c r="E725" s="657"/>
      <c r="F725" s="657"/>
      <c r="G725" s="658"/>
      <c r="H725" s="582" t="s">
        <v>311</v>
      </c>
      <c r="I725" s="530" t="s">
        <v>1985</v>
      </c>
      <c r="J725" s="532"/>
    </row>
    <row r="726" spans="1:10" ht="12.75">
      <c r="A726" s="537" t="s">
        <v>1975</v>
      </c>
      <c r="B726" s="537" t="s">
        <v>1795</v>
      </c>
      <c r="C726" s="659" t="s">
        <v>1986</v>
      </c>
      <c r="D726" s="659"/>
      <c r="E726" s="659"/>
      <c r="F726" s="659"/>
      <c r="G726" s="660"/>
      <c r="H726" s="584" t="s">
        <v>1987</v>
      </c>
      <c r="I726" s="531" t="s">
        <v>1988</v>
      </c>
      <c r="J726" s="532">
        <v>99.6334311594203</v>
      </c>
    </row>
    <row r="727" spans="1:10" ht="12.75">
      <c r="A727" s="537" t="s">
        <v>311</v>
      </c>
      <c r="B727" s="537" t="s">
        <v>568</v>
      </c>
      <c r="C727" s="659" t="s">
        <v>405</v>
      </c>
      <c r="D727" s="659"/>
      <c r="E727" s="659"/>
      <c r="F727" s="659"/>
      <c r="G727" s="660"/>
      <c r="H727" s="584" t="s">
        <v>1987</v>
      </c>
      <c r="I727" s="531" t="s">
        <v>1988</v>
      </c>
      <c r="J727" s="532">
        <v>99.6334311594203</v>
      </c>
    </row>
    <row r="728" spans="1:10" ht="12.75">
      <c r="A728" s="551" t="s">
        <v>311</v>
      </c>
      <c r="B728" s="551" t="s">
        <v>569</v>
      </c>
      <c r="C728" s="657" t="s">
        <v>570</v>
      </c>
      <c r="D728" s="657"/>
      <c r="E728" s="657"/>
      <c r="F728" s="657"/>
      <c r="G728" s="658"/>
      <c r="H728" s="582" t="s">
        <v>311</v>
      </c>
      <c r="I728" s="530" t="s">
        <v>1988</v>
      </c>
      <c r="J728" s="532"/>
    </row>
    <row r="729" spans="1:10" ht="12.75">
      <c r="A729" s="537" t="s">
        <v>1989</v>
      </c>
      <c r="B729" s="537" t="s">
        <v>1800</v>
      </c>
      <c r="C729" s="659" t="s">
        <v>1990</v>
      </c>
      <c r="D729" s="659"/>
      <c r="E729" s="659"/>
      <c r="F729" s="659"/>
      <c r="G729" s="660"/>
      <c r="H729" s="584" t="s">
        <v>1991</v>
      </c>
      <c r="I729" s="531" t="s">
        <v>1992</v>
      </c>
      <c r="J729" s="532">
        <v>80.53733333333334</v>
      </c>
    </row>
    <row r="730" spans="1:10" ht="25.5" customHeight="1">
      <c r="A730" s="537" t="s">
        <v>311</v>
      </c>
      <c r="B730" s="537" t="s">
        <v>544</v>
      </c>
      <c r="C730" s="661" t="s">
        <v>209</v>
      </c>
      <c r="D730" s="661"/>
      <c r="E730" s="661"/>
      <c r="F730" s="661"/>
      <c r="G730" s="662"/>
      <c r="H730" s="584" t="s">
        <v>1991</v>
      </c>
      <c r="I730" s="531" t="s">
        <v>1992</v>
      </c>
      <c r="J730" s="532">
        <v>80.53733333333334</v>
      </c>
    </row>
    <row r="731" spans="1:10" ht="12.75">
      <c r="A731" s="551" t="s">
        <v>311</v>
      </c>
      <c r="B731" s="551" t="s">
        <v>545</v>
      </c>
      <c r="C731" s="657" t="s">
        <v>546</v>
      </c>
      <c r="D731" s="657"/>
      <c r="E731" s="657"/>
      <c r="F731" s="657"/>
      <c r="G731" s="658"/>
      <c r="H731" s="582" t="s">
        <v>311</v>
      </c>
      <c r="I731" s="530" t="s">
        <v>1992</v>
      </c>
      <c r="J731" s="532"/>
    </row>
    <row r="732" spans="1:10" ht="12.75">
      <c r="A732" s="537" t="s">
        <v>1931</v>
      </c>
      <c r="B732" s="537" t="s">
        <v>1812</v>
      </c>
      <c r="C732" s="659" t="s">
        <v>1993</v>
      </c>
      <c r="D732" s="659"/>
      <c r="E732" s="659"/>
      <c r="F732" s="659"/>
      <c r="G732" s="660"/>
      <c r="H732" s="584" t="s">
        <v>1573</v>
      </c>
      <c r="I732" s="531" t="s">
        <v>1994</v>
      </c>
      <c r="J732" s="532">
        <v>93.7675</v>
      </c>
    </row>
    <row r="733" spans="1:10" ht="12.75">
      <c r="A733" s="537" t="s">
        <v>311</v>
      </c>
      <c r="B733" s="537" t="s">
        <v>560</v>
      </c>
      <c r="C733" s="659" t="s">
        <v>561</v>
      </c>
      <c r="D733" s="659"/>
      <c r="E733" s="659"/>
      <c r="F733" s="659"/>
      <c r="G733" s="660"/>
      <c r="H733" s="584" t="s">
        <v>1573</v>
      </c>
      <c r="I733" s="531" t="s">
        <v>1994</v>
      </c>
      <c r="J733" s="532">
        <v>93.7675</v>
      </c>
    </row>
    <row r="734" spans="1:10" ht="12.75">
      <c r="A734" s="551" t="s">
        <v>311</v>
      </c>
      <c r="B734" s="551" t="s">
        <v>562</v>
      </c>
      <c r="C734" s="657" t="s">
        <v>563</v>
      </c>
      <c r="D734" s="657"/>
      <c r="E734" s="657"/>
      <c r="F734" s="657"/>
      <c r="G734" s="658"/>
      <c r="H734" s="582" t="s">
        <v>311</v>
      </c>
      <c r="I734" s="530" t="s">
        <v>1994</v>
      </c>
      <c r="J734" s="532"/>
    </row>
    <row r="735" spans="1:10" ht="12.75">
      <c r="A735" s="537" t="s">
        <v>1931</v>
      </c>
      <c r="B735" s="537" t="s">
        <v>1815</v>
      </c>
      <c r="C735" s="659" t="s">
        <v>1995</v>
      </c>
      <c r="D735" s="659"/>
      <c r="E735" s="659"/>
      <c r="F735" s="659"/>
      <c r="G735" s="660"/>
      <c r="H735" s="584" t="s">
        <v>1996</v>
      </c>
      <c r="I735" s="531" t="s">
        <v>1997</v>
      </c>
      <c r="J735" s="532">
        <v>99.97886904761904</v>
      </c>
    </row>
    <row r="736" spans="1:10" ht="12.75">
      <c r="A736" s="537" t="s">
        <v>311</v>
      </c>
      <c r="B736" s="537" t="s">
        <v>560</v>
      </c>
      <c r="C736" s="659" t="s">
        <v>561</v>
      </c>
      <c r="D736" s="659"/>
      <c r="E736" s="659"/>
      <c r="F736" s="659"/>
      <c r="G736" s="660"/>
      <c r="H736" s="584" t="s">
        <v>1996</v>
      </c>
      <c r="I736" s="531" t="s">
        <v>1997</v>
      </c>
      <c r="J736" s="532">
        <v>99.97886904761904</v>
      </c>
    </row>
    <row r="737" spans="1:10" ht="12.75">
      <c r="A737" s="551" t="s">
        <v>311</v>
      </c>
      <c r="B737" s="551" t="s">
        <v>562</v>
      </c>
      <c r="C737" s="657" t="s">
        <v>563</v>
      </c>
      <c r="D737" s="657"/>
      <c r="E737" s="657"/>
      <c r="F737" s="657"/>
      <c r="G737" s="658"/>
      <c r="H737" s="582" t="s">
        <v>311</v>
      </c>
      <c r="I737" s="530" t="s">
        <v>1997</v>
      </c>
      <c r="J737" s="532"/>
    </row>
    <row r="738" spans="1:10" ht="12.75">
      <c r="A738" s="537" t="s">
        <v>1931</v>
      </c>
      <c r="B738" s="537" t="s">
        <v>1998</v>
      </c>
      <c r="C738" s="659" t="s">
        <v>1999</v>
      </c>
      <c r="D738" s="659"/>
      <c r="E738" s="659"/>
      <c r="F738" s="659"/>
      <c r="G738" s="660"/>
      <c r="H738" s="584" t="s">
        <v>2000</v>
      </c>
      <c r="I738" s="531" t="s">
        <v>2001</v>
      </c>
      <c r="J738" s="532">
        <v>99.36268292682927</v>
      </c>
    </row>
    <row r="739" spans="1:10" ht="12.75">
      <c r="A739" s="537" t="s">
        <v>311</v>
      </c>
      <c r="B739" s="537" t="s">
        <v>560</v>
      </c>
      <c r="C739" s="659" t="s">
        <v>561</v>
      </c>
      <c r="D739" s="659"/>
      <c r="E739" s="659"/>
      <c r="F739" s="659"/>
      <c r="G739" s="660"/>
      <c r="H739" s="584" t="s">
        <v>2000</v>
      </c>
      <c r="I739" s="531" t="s">
        <v>2001</v>
      </c>
      <c r="J739" s="532">
        <v>99.36268292682927</v>
      </c>
    </row>
    <row r="740" spans="1:10" ht="12.75">
      <c r="A740" s="551" t="s">
        <v>311</v>
      </c>
      <c r="B740" s="551" t="s">
        <v>562</v>
      </c>
      <c r="C740" s="657" t="s">
        <v>563</v>
      </c>
      <c r="D740" s="657"/>
      <c r="E740" s="657"/>
      <c r="F740" s="657"/>
      <c r="G740" s="658"/>
      <c r="H740" s="582" t="s">
        <v>311</v>
      </c>
      <c r="I740" s="530" t="s">
        <v>2001</v>
      </c>
      <c r="J740" s="532"/>
    </row>
    <row r="741" spans="1:10" ht="12.75">
      <c r="A741" s="537" t="s">
        <v>1989</v>
      </c>
      <c r="B741" s="537" t="s">
        <v>1275</v>
      </c>
      <c r="C741" s="659" t="s">
        <v>2002</v>
      </c>
      <c r="D741" s="659"/>
      <c r="E741" s="659"/>
      <c r="F741" s="659"/>
      <c r="G741" s="660"/>
      <c r="H741" s="584" t="s">
        <v>2003</v>
      </c>
      <c r="I741" s="531" t="s">
        <v>2003</v>
      </c>
      <c r="J741" s="532">
        <v>100</v>
      </c>
    </row>
    <row r="742" spans="1:10" ht="12.75">
      <c r="A742" s="537" t="s">
        <v>311</v>
      </c>
      <c r="B742" s="537" t="s">
        <v>582</v>
      </c>
      <c r="C742" s="659" t="s">
        <v>583</v>
      </c>
      <c r="D742" s="659"/>
      <c r="E742" s="659"/>
      <c r="F742" s="659"/>
      <c r="G742" s="660"/>
      <c r="H742" s="584" t="s">
        <v>2003</v>
      </c>
      <c r="I742" s="531" t="s">
        <v>2003</v>
      </c>
      <c r="J742" s="532">
        <v>100</v>
      </c>
    </row>
    <row r="743" spans="1:10" ht="12.75">
      <c r="A743" s="551" t="s">
        <v>311</v>
      </c>
      <c r="B743" s="551" t="s">
        <v>584</v>
      </c>
      <c r="C743" s="657" t="s">
        <v>69</v>
      </c>
      <c r="D743" s="657"/>
      <c r="E743" s="657"/>
      <c r="F743" s="657"/>
      <c r="G743" s="658"/>
      <c r="H743" s="582" t="s">
        <v>311</v>
      </c>
      <c r="I743" s="530" t="s">
        <v>2003</v>
      </c>
      <c r="J743" s="532"/>
    </row>
    <row r="744" spans="1:10" ht="12.75">
      <c r="A744" s="537" t="s">
        <v>1989</v>
      </c>
      <c r="B744" s="537" t="s">
        <v>1319</v>
      </c>
      <c r="C744" s="659" t="s">
        <v>2004</v>
      </c>
      <c r="D744" s="659"/>
      <c r="E744" s="659"/>
      <c r="F744" s="659"/>
      <c r="G744" s="660"/>
      <c r="H744" s="584" t="s">
        <v>1193</v>
      </c>
      <c r="I744" s="531" t="s">
        <v>2005</v>
      </c>
      <c r="J744" s="532">
        <v>84.3937142857143</v>
      </c>
    </row>
    <row r="745" spans="1:10" ht="24" customHeight="1">
      <c r="A745" s="537" t="s">
        <v>311</v>
      </c>
      <c r="B745" s="537" t="s">
        <v>544</v>
      </c>
      <c r="C745" s="661" t="s">
        <v>209</v>
      </c>
      <c r="D745" s="661"/>
      <c r="E745" s="661"/>
      <c r="F745" s="661"/>
      <c r="G745" s="662"/>
      <c r="H745" s="584" t="s">
        <v>1193</v>
      </c>
      <c r="I745" s="531" t="s">
        <v>2005</v>
      </c>
      <c r="J745" s="532">
        <v>84.3937142857143</v>
      </c>
    </row>
    <row r="746" spans="1:10" ht="12.75">
      <c r="A746" s="551" t="s">
        <v>311</v>
      </c>
      <c r="B746" s="551" t="s">
        <v>545</v>
      </c>
      <c r="C746" s="657" t="s">
        <v>546</v>
      </c>
      <c r="D746" s="657"/>
      <c r="E746" s="657"/>
      <c r="F746" s="657"/>
      <c r="G746" s="658"/>
      <c r="H746" s="582" t="s">
        <v>311</v>
      </c>
      <c r="I746" s="530" t="s">
        <v>2005</v>
      </c>
      <c r="J746" s="532"/>
    </row>
    <row r="747" spans="1:10" ht="12.75">
      <c r="A747" s="537" t="s">
        <v>1500</v>
      </c>
      <c r="B747" s="537" t="s">
        <v>1324</v>
      </c>
      <c r="C747" s="659" t="s">
        <v>2006</v>
      </c>
      <c r="D747" s="659"/>
      <c r="E747" s="659"/>
      <c r="F747" s="659"/>
      <c r="G747" s="660"/>
      <c r="H747" s="584" t="s">
        <v>2007</v>
      </c>
      <c r="I747" s="531" t="s">
        <v>2007</v>
      </c>
      <c r="J747" s="532">
        <v>100</v>
      </c>
    </row>
    <row r="748" spans="1:10" ht="12.75">
      <c r="A748" s="537" t="s">
        <v>311</v>
      </c>
      <c r="B748" s="537" t="s">
        <v>560</v>
      </c>
      <c r="C748" s="659" t="s">
        <v>561</v>
      </c>
      <c r="D748" s="659"/>
      <c r="E748" s="659"/>
      <c r="F748" s="659"/>
      <c r="G748" s="660"/>
      <c r="H748" s="584" t="s">
        <v>2007</v>
      </c>
      <c r="I748" s="531" t="s">
        <v>2007</v>
      </c>
      <c r="J748" s="532">
        <v>100</v>
      </c>
    </row>
    <row r="749" spans="1:10" ht="12.75">
      <c r="A749" s="551" t="s">
        <v>311</v>
      </c>
      <c r="B749" s="551" t="s">
        <v>564</v>
      </c>
      <c r="C749" s="657" t="s">
        <v>565</v>
      </c>
      <c r="D749" s="657"/>
      <c r="E749" s="657"/>
      <c r="F749" s="657"/>
      <c r="G749" s="658"/>
      <c r="H749" s="582" t="s">
        <v>311</v>
      </c>
      <c r="I749" s="530" t="s">
        <v>2007</v>
      </c>
      <c r="J749" s="532"/>
    </row>
    <row r="750" spans="1:10" ht="12.75">
      <c r="A750" s="537" t="s">
        <v>311</v>
      </c>
      <c r="B750" s="537" t="s">
        <v>2008</v>
      </c>
      <c r="C750" s="659" t="s">
        <v>2009</v>
      </c>
      <c r="D750" s="659"/>
      <c r="E750" s="659"/>
      <c r="F750" s="659"/>
      <c r="G750" s="660"/>
      <c r="H750" s="584" t="s">
        <v>1736</v>
      </c>
      <c r="I750" s="531" t="s">
        <v>2010</v>
      </c>
      <c r="J750" s="532">
        <v>99.99998623853212</v>
      </c>
    </row>
    <row r="751" spans="1:10" ht="12.75">
      <c r="A751" s="537" t="s">
        <v>2011</v>
      </c>
      <c r="B751" s="537" t="s">
        <v>1189</v>
      </c>
      <c r="C751" s="659" t="s">
        <v>2012</v>
      </c>
      <c r="D751" s="659"/>
      <c r="E751" s="659"/>
      <c r="F751" s="659"/>
      <c r="G751" s="660"/>
      <c r="H751" s="584" t="s">
        <v>2013</v>
      </c>
      <c r="I751" s="531" t="s">
        <v>2014</v>
      </c>
      <c r="J751" s="532">
        <v>100.00001010101009</v>
      </c>
    </row>
    <row r="752" spans="1:10" ht="12.75">
      <c r="A752" s="537" t="s">
        <v>311</v>
      </c>
      <c r="B752" s="537" t="s">
        <v>568</v>
      </c>
      <c r="C752" s="659" t="s">
        <v>405</v>
      </c>
      <c r="D752" s="659"/>
      <c r="E752" s="659"/>
      <c r="F752" s="659"/>
      <c r="G752" s="660"/>
      <c r="H752" s="584" t="s">
        <v>2013</v>
      </c>
      <c r="I752" s="531" t="s">
        <v>2014</v>
      </c>
      <c r="J752" s="532">
        <v>100.00001010101009</v>
      </c>
    </row>
    <row r="753" spans="1:10" ht="12.75">
      <c r="A753" s="551" t="s">
        <v>311</v>
      </c>
      <c r="B753" s="551" t="s">
        <v>569</v>
      </c>
      <c r="C753" s="657" t="s">
        <v>570</v>
      </c>
      <c r="D753" s="657"/>
      <c r="E753" s="657"/>
      <c r="F753" s="657"/>
      <c r="G753" s="658"/>
      <c r="H753" s="582" t="s">
        <v>311</v>
      </c>
      <c r="I753" s="530" t="s">
        <v>2014</v>
      </c>
      <c r="J753" s="532"/>
    </row>
    <row r="754" spans="1:10" ht="12.75">
      <c r="A754" s="537" t="s">
        <v>2015</v>
      </c>
      <c r="B754" s="537" t="s">
        <v>1207</v>
      </c>
      <c r="C754" s="659" t="s">
        <v>2016</v>
      </c>
      <c r="D754" s="659"/>
      <c r="E754" s="659"/>
      <c r="F754" s="659"/>
      <c r="G754" s="660"/>
      <c r="H754" s="584" t="s">
        <v>1334</v>
      </c>
      <c r="I754" s="531" t="s">
        <v>2017</v>
      </c>
      <c r="J754" s="532">
        <v>99.99996638655463</v>
      </c>
    </row>
    <row r="755" spans="1:10" ht="12.75">
      <c r="A755" s="537" t="s">
        <v>311</v>
      </c>
      <c r="B755" s="537" t="s">
        <v>568</v>
      </c>
      <c r="C755" s="659" t="s">
        <v>405</v>
      </c>
      <c r="D755" s="659"/>
      <c r="E755" s="659"/>
      <c r="F755" s="659"/>
      <c r="G755" s="660"/>
      <c r="H755" s="584" t="s">
        <v>1334</v>
      </c>
      <c r="I755" s="531" t="s">
        <v>2017</v>
      </c>
      <c r="J755" s="532">
        <v>99.99996638655463</v>
      </c>
    </row>
    <row r="756" spans="1:10" ht="12.75">
      <c r="A756" s="551" t="s">
        <v>311</v>
      </c>
      <c r="B756" s="551" t="s">
        <v>569</v>
      </c>
      <c r="C756" s="657" t="s">
        <v>570</v>
      </c>
      <c r="D756" s="657"/>
      <c r="E756" s="657"/>
      <c r="F756" s="657"/>
      <c r="G756" s="658"/>
      <c r="H756" s="582" t="s">
        <v>311</v>
      </c>
      <c r="I756" s="530" t="s">
        <v>2017</v>
      </c>
      <c r="J756" s="532"/>
    </row>
    <row r="757" spans="1:10" ht="12.75">
      <c r="A757" s="551"/>
      <c r="B757" s="551"/>
      <c r="C757" s="552"/>
      <c r="D757" s="552"/>
      <c r="E757" s="552"/>
      <c r="F757" s="552"/>
      <c r="G757" s="553"/>
      <c r="H757" s="582"/>
      <c r="I757" s="530"/>
      <c r="J757" s="532"/>
    </row>
    <row r="758" spans="1:10" ht="12.75">
      <c r="A758" s="590" t="s">
        <v>311</v>
      </c>
      <c r="B758" s="666" t="s">
        <v>2018</v>
      </c>
      <c r="C758" s="667"/>
      <c r="D758" s="667"/>
      <c r="E758" s="667"/>
      <c r="F758" s="667"/>
      <c r="G758" s="668"/>
      <c r="H758" s="581" t="s">
        <v>993</v>
      </c>
      <c r="I758" s="542" t="s">
        <v>994</v>
      </c>
      <c r="J758" s="543">
        <v>95.48761251706998</v>
      </c>
    </row>
    <row r="759" spans="1:10" ht="12.75">
      <c r="A759" s="537" t="s">
        <v>311</v>
      </c>
      <c r="B759" s="669" t="s">
        <v>2019</v>
      </c>
      <c r="C759" s="670"/>
      <c r="D759" s="670"/>
      <c r="E759" s="670"/>
      <c r="F759" s="670"/>
      <c r="G759" s="671"/>
      <c r="H759" s="584" t="s">
        <v>2020</v>
      </c>
      <c r="I759" s="531" t="s">
        <v>2021</v>
      </c>
      <c r="J759" s="532">
        <v>95.83057094255835</v>
      </c>
    </row>
    <row r="760" spans="1:10" ht="12.75">
      <c r="A760" s="548" t="s">
        <v>311</v>
      </c>
      <c r="B760" s="663" t="s">
        <v>1130</v>
      </c>
      <c r="C760" s="664"/>
      <c r="D760" s="664"/>
      <c r="E760" s="664"/>
      <c r="F760" s="664"/>
      <c r="G760" s="665"/>
      <c r="H760" s="583" t="s">
        <v>2022</v>
      </c>
      <c r="I760" s="533" t="s">
        <v>2023</v>
      </c>
      <c r="J760" s="534">
        <v>98.57179416700508</v>
      </c>
    </row>
    <row r="761" spans="1:10" ht="12.75">
      <c r="A761" s="548" t="s">
        <v>311</v>
      </c>
      <c r="B761" s="663" t="s">
        <v>2024</v>
      </c>
      <c r="C761" s="664"/>
      <c r="D761" s="664"/>
      <c r="E761" s="664"/>
      <c r="F761" s="664"/>
      <c r="G761" s="665"/>
      <c r="H761" s="583" t="s">
        <v>2025</v>
      </c>
      <c r="I761" s="533" t="s">
        <v>2026</v>
      </c>
      <c r="J761" s="534">
        <v>96.22836363636364</v>
      </c>
    </row>
    <row r="762" spans="1:10" ht="12.75">
      <c r="A762" s="548" t="s">
        <v>311</v>
      </c>
      <c r="B762" s="663" t="s">
        <v>2027</v>
      </c>
      <c r="C762" s="664"/>
      <c r="D762" s="664"/>
      <c r="E762" s="664"/>
      <c r="F762" s="664"/>
      <c r="G762" s="665"/>
      <c r="H762" s="583" t="s">
        <v>2028</v>
      </c>
      <c r="I762" s="533" t="s">
        <v>2029</v>
      </c>
      <c r="J762" s="534">
        <v>87.52348673807808</v>
      </c>
    </row>
    <row r="763" spans="1:10" ht="12.75">
      <c r="A763" s="548" t="s">
        <v>311</v>
      </c>
      <c r="B763" s="663" t="s">
        <v>2030</v>
      </c>
      <c r="C763" s="664"/>
      <c r="D763" s="664"/>
      <c r="E763" s="664"/>
      <c r="F763" s="664"/>
      <c r="G763" s="665"/>
      <c r="H763" s="583" t="s">
        <v>2031</v>
      </c>
      <c r="I763" s="533" t="s">
        <v>2032</v>
      </c>
      <c r="J763" s="534">
        <v>97.90794979079497</v>
      </c>
    </row>
    <row r="764" spans="1:10" ht="12.75">
      <c r="A764" s="548" t="s">
        <v>311</v>
      </c>
      <c r="B764" s="663" t="s">
        <v>2033</v>
      </c>
      <c r="C764" s="664"/>
      <c r="D764" s="664"/>
      <c r="E764" s="664"/>
      <c r="F764" s="664"/>
      <c r="G764" s="665"/>
      <c r="H764" s="583" t="s">
        <v>1726</v>
      </c>
      <c r="I764" s="533" t="s">
        <v>2034</v>
      </c>
      <c r="J764" s="534">
        <v>101.21785714285714</v>
      </c>
    </row>
    <row r="765" spans="1:10" ht="12.75">
      <c r="A765" s="548" t="s">
        <v>311</v>
      </c>
      <c r="B765" s="663" t="s">
        <v>2035</v>
      </c>
      <c r="C765" s="664"/>
      <c r="D765" s="664"/>
      <c r="E765" s="664"/>
      <c r="F765" s="664"/>
      <c r="G765" s="665"/>
      <c r="H765" s="583" t="s">
        <v>2036</v>
      </c>
      <c r="I765" s="533" t="s">
        <v>2037</v>
      </c>
      <c r="J765" s="534">
        <v>96.8152278152831</v>
      </c>
    </row>
    <row r="766" spans="1:10" ht="12.75">
      <c r="A766" s="548" t="s">
        <v>311</v>
      </c>
      <c r="B766" s="663" t="s">
        <v>2038</v>
      </c>
      <c r="C766" s="664"/>
      <c r="D766" s="664"/>
      <c r="E766" s="664"/>
      <c r="F766" s="664"/>
      <c r="G766" s="665"/>
      <c r="H766" s="583" t="s">
        <v>2039</v>
      </c>
      <c r="I766" s="533" t="s">
        <v>2040</v>
      </c>
      <c r="J766" s="534">
        <v>108.73828301036504</v>
      </c>
    </row>
    <row r="767" spans="1:10" ht="12.75">
      <c r="A767" s="537" t="s">
        <v>311</v>
      </c>
      <c r="B767" s="537" t="s">
        <v>1769</v>
      </c>
      <c r="C767" s="659" t="s">
        <v>1770</v>
      </c>
      <c r="D767" s="659"/>
      <c r="E767" s="659"/>
      <c r="F767" s="659"/>
      <c r="G767" s="660"/>
      <c r="H767" s="584" t="s">
        <v>2020</v>
      </c>
      <c r="I767" s="531" t="s">
        <v>2021</v>
      </c>
      <c r="J767" s="532">
        <v>95.83057094255835</v>
      </c>
    </row>
    <row r="768" spans="1:10" ht="12.75">
      <c r="A768" s="537" t="s">
        <v>1773</v>
      </c>
      <c r="B768" s="537" t="s">
        <v>1156</v>
      </c>
      <c r="C768" s="659" t="s">
        <v>2041</v>
      </c>
      <c r="D768" s="659"/>
      <c r="E768" s="659"/>
      <c r="F768" s="659"/>
      <c r="G768" s="660"/>
      <c r="H768" s="584" t="s">
        <v>2042</v>
      </c>
      <c r="I768" s="531" t="s">
        <v>2043</v>
      </c>
      <c r="J768" s="532">
        <v>95.9636512613474</v>
      </c>
    </row>
    <row r="769" spans="1:10" ht="12.75">
      <c r="A769" s="537" t="s">
        <v>311</v>
      </c>
      <c r="B769" s="537" t="s">
        <v>445</v>
      </c>
      <c r="C769" s="659" t="s">
        <v>446</v>
      </c>
      <c r="D769" s="659"/>
      <c r="E769" s="659"/>
      <c r="F769" s="659"/>
      <c r="G769" s="660"/>
      <c r="H769" s="584" t="s">
        <v>2044</v>
      </c>
      <c r="I769" s="531" t="s">
        <v>2045</v>
      </c>
      <c r="J769" s="532">
        <v>98.26652388052064</v>
      </c>
    </row>
    <row r="770" spans="1:10" ht="12.75">
      <c r="A770" s="551" t="s">
        <v>311</v>
      </c>
      <c r="B770" s="551" t="s">
        <v>447</v>
      </c>
      <c r="C770" s="657" t="s">
        <v>448</v>
      </c>
      <c r="D770" s="657"/>
      <c r="E770" s="657"/>
      <c r="F770" s="657"/>
      <c r="G770" s="658"/>
      <c r="H770" s="582" t="s">
        <v>311</v>
      </c>
      <c r="I770" s="530" t="s">
        <v>2045</v>
      </c>
      <c r="J770" s="532"/>
    </row>
    <row r="771" spans="1:10" ht="12.75">
      <c r="A771" s="537" t="s">
        <v>311</v>
      </c>
      <c r="B771" s="537" t="s">
        <v>451</v>
      </c>
      <c r="C771" s="659" t="s">
        <v>452</v>
      </c>
      <c r="D771" s="659"/>
      <c r="E771" s="659"/>
      <c r="F771" s="659"/>
      <c r="G771" s="660"/>
      <c r="H771" s="584" t="s">
        <v>2046</v>
      </c>
      <c r="I771" s="531" t="s">
        <v>2047</v>
      </c>
      <c r="J771" s="532">
        <v>95.86942791762014</v>
      </c>
    </row>
    <row r="772" spans="1:10" ht="12.75">
      <c r="A772" s="551" t="s">
        <v>311</v>
      </c>
      <c r="B772" s="551" t="s">
        <v>453</v>
      </c>
      <c r="C772" s="657" t="s">
        <v>452</v>
      </c>
      <c r="D772" s="657"/>
      <c r="E772" s="657"/>
      <c r="F772" s="657"/>
      <c r="G772" s="658"/>
      <c r="H772" s="582" t="s">
        <v>311</v>
      </c>
      <c r="I772" s="530" t="s">
        <v>2047</v>
      </c>
      <c r="J772" s="532"/>
    </row>
    <row r="773" spans="1:10" ht="12.75">
      <c r="A773" s="537" t="s">
        <v>311</v>
      </c>
      <c r="B773" s="537" t="s">
        <v>454</v>
      </c>
      <c r="C773" s="659" t="s">
        <v>455</v>
      </c>
      <c r="D773" s="659"/>
      <c r="E773" s="659"/>
      <c r="F773" s="659"/>
      <c r="G773" s="660"/>
      <c r="H773" s="584" t="s">
        <v>2048</v>
      </c>
      <c r="I773" s="531" t="s">
        <v>2049</v>
      </c>
      <c r="J773" s="532">
        <v>98.22385513277507</v>
      </c>
    </row>
    <row r="774" spans="1:10" ht="12.75">
      <c r="A774" s="551" t="s">
        <v>311</v>
      </c>
      <c r="B774" s="551" t="s">
        <v>458</v>
      </c>
      <c r="C774" s="657" t="s">
        <v>459</v>
      </c>
      <c r="D774" s="657"/>
      <c r="E774" s="657"/>
      <c r="F774" s="657"/>
      <c r="G774" s="658"/>
      <c r="H774" s="582" t="s">
        <v>311</v>
      </c>
      <c r="I774" s="530" t="s">
        <v>2050</v>
      </c>
      <c r="J774" s="532"/>
    </row>
    <row r="775" spans="1:10" ht="12.75">
      <c r="A775" s="551" t="s">
        <v>311</v>
      </c>
      <c r="B775" s="551" t="s">
        <v>460</v>
      </c>
      <c r="C775" s="657" t="s">
        <v>461</v>
      </c>
      <c r="D775" s="657"/>
      <c r="E775" s="657"/>
      <c r="F775" s="657"/>
      <c r="G775" s="658"/>
      <c r="H775" s="582" t="s">
        <v>311</v>
      </c>
      <c r="I775" s="530" t="s">
        <v>2051</v>
      </c>
      <c r="J775" s="532"/>
    </row>
    <row r="776" spans="1:10" ht="12.75">
      <c r="A776" s="537" t="s">
        <v>311</v>
      </c>
      <c r="B776" s="537" t="s">
        <v>464</v>
      </c>
      <c r="C776" s="659" t="s">
        <v>465</v>
      </c>
      <c r="D776" s="659"/>
      <c r="E776" s="659"/>
      <c r="F776" s="659"/>
      <c r="G776" s="660"/>
      <c r="H776" s="584" t="s">
        <v>2052</v>
      </c>
      <c r="I776" s="531" t="s">
        <v>2053</v>
      </c>
      <c r="J776" s="532">
        <v>93.99411215643259</v>
      </c>
    </row>
    <row r="777" spans="1:10" ht="12.75">
      <c r="A777" s="551" t="s">
        <v>311</v>
      </c>
      <c r="B777" s="551" t="s">
        <v>466</v>
      </c>
      <c r="C777" s="657" t="s">
        <v>467</v>
      </c>
      <c r="D777" s="657"/>
      <c r="E777" s="657"/>
      <c r="F777" s="657"/>
      <c r="G777" s="658"/>
      <c r="H777" s="582" t="s">
        <v>311</v>
      </c>
      <c r="I777" s="530" t="s">
        <v>2054</v>
      </c>
      <c r="J777" s="532"/>
    </row>
    <row r="778" spans="1:10" ht="12.75">
      <c r="A778" s="551" t="s">
        <v>311</v>
      </c>
      <c r="B778" s="551" t="s">
        <v>468</v>
      </c>
      <c r="C778" s="657" t="s">
        <v>469</v>
      </c>
      <c r="D778" s="657"/>
      <c r="E778" s="657"/>
      <c r="F778" s="657"/>
      <c r="G778" s="658"/>
      <c r="H778" s="582" t="s">
        <v>311</v>
      </c>
      <c r="I778" s="530" t="s">
        <v>2055</v>
      </c>
      <c r="J778" s="532"/>
    </row>
    <row r="779" spans="1:10" ht="12.75">
      <c r="A779" s="551" t="s">
        <v>311</v>
      </c>
      <c r="B779" s="551" t="s">
        <v>470</v>
      </c>
      <c r="C779" s="657" t="s">
        <v>471</v>
      </c>
      <c r="D779" s="657"/>
      <c r="E779" s="657"/>
      <c r="F779" s="657"/>
      <c r="G779" s="658"/>
      <c r="H779" s="582" t="s">
        <v>311</v>
      </c>
      <c r="I779" s="530" t="s">
        <v>2056</v>
      </c>
      <c r="J779" s="532"/>
    </row>
    <row r="780" spans="1:10" ht="12.75">
      <c r="A780" s="551" t="s">
        <v>311</v>
      </c>
      <c r="B780" s="551" t="s">
        <v>472</v>
      </c>
      <c r="C780" s="657" t="s">
        <v>473</v>
      </c>
      <c r="D780" s="657"/>
      <c r="E780" s="657"/>
      <c r="F780" s="657"/>
      <c r="G780" s="658"/>
      <c r="H780" s="582" t="s">
        <v>311</v>
      </c>
      <c r="I780" s="530" t="s">
        <v>2057</v>
      </c>
      <c r="J780" s="532"/>
    </row>
    <row r="781" spans="1:10" ht="12.75">
      <c r="A781" s="537" t="s">
        <v>311</v>
      </c>
      <c r="B781" s="537" t="s">
        <v>474</v>
      </c>
      <c r="C781" s="659" t="s">
        <v>475</v>
      </c>
      <c r="D781" s="659"/>
      <c r="E781" s="659"/>
      <c r="F781" s="659"/>
      <c r="G781" s="660"/>
      <c r="H781" s="584" t="s">
        <v>2058</v>
      </c>
      <c r="I781" s="531" t="s">
        <v>2059</v>
      </c>
      <c r="J781" s="532">
        <v>91.89529862676198</v>
      </c>
    </row>
    <row r="782" spans="1:10" ht="12.75">
      <c r="A782" s="551" t="s">
        <v>311</v>
      </c>
      <c r="B782" s="551" t="s">
        <v>476</v>
      </c>
      <c r="C782" s="657" t="s">
        <v>477</v>
      </c>
      <c r="D782" s="657"/>
      <c r="E782" s="657"/>
      <c r="F782" s="657"/>
      <c r="G782" s="658"/>
      <c r="H782" s="582" t="s">
        <v>311</v>
      </c>
      <c r="I782" s="530" t="s">
        <v>2060</v>
      </c>
      <c r="J782" s="532"/>
    </row>
    <row r="783" spans="1:10" ht="12.75">
      <c r="A783" s="551" t="s">
        <v>311</v>
      </c>
      <c r="B783" s="551" t="s">
        <v>478</v>
      </c>
      <c r="C783" s="657" t="s">
        <v>479</v>
      </c>
      <c r="D783" s="657"/>
      <c r="E783" s="657"/>
      <c r="F783" s="657"/>
      <c r="G783" s="658"/>
      <c r="H783" s="582" t="s">
        <v>311</v>
      </c>
      <c r="I783" s="530" t="s">
        <v>2061</v>
      </c>
      <c r="J783" s="532"/>
    </row>
    <row r="784" spans="1:10" ht="12.75">
      <c r="A784" s="551" t="s">
        <v>311</v>
      </c>
      <c r="B784" s="551" t="s">
        <v>480</v>
      </c>
      <c r="C784" s="657" t="s">
        <v>481</v>
      </c>
      <c r="D784" s="657"/>
      <c r="E784" s="657"/>
      <c r="F784" s="657"/>
      <c r="G784" s="658"/>
      <c r="H784" s="582" t="s">
        <v>311</v>
      </c>
      <c r="I784" s="530" t="s">
        <v>2062</v>
      </c>
      <c r="J784" s="532"/>
    </row>
    <row r="785" spans="1:10" ht="12.75">
      <c r="A785" s="551" t="s">
        <v>311</v>
      </c>
      <c r="B785" s="551" t="s">
        <v>482</v>
      </c>
      <c r="C785" s="657" t="s">
        <v>483</v>
      </c>
      <c r="D785" s="657"/>
      <c r="E785" s="657"/>
      <c r="F785" s="657"/>
      <c r="G785" s="658"/>
      <c r="H785" s="582" t="s">
        <v>311</v>
      </c>
      <c r="I785" s="530" t="s">
        <v>2063</v>
      </c>
      <c r="J785" s="532"/>
    </row>
    <row r="786" spans="1:10" ht="12.75">
      <c r="A786" s="551" t="s">
        <v>311</v>
      </c>
      <c r="B786" s="551" t="s">
        <v>484</v>
      </c>
      <c r="C786" s="657" t="s">
        <v>485</v>
      </c>
      <c r="D786" s="657"/>
      <c r="E786" s="657"/>
      <c r="F786" s="657"/>
      <c r="G786" s="658"/>
      <c r="H786" s="582" t="s">
        <v>311</v>
      </c>
      <c r="I786" s="530" t="s">
        <v>2064</v>
      </c>
      <c r="J786" s="532"/>
    </row>
    <row r="787" spans="1:10" ht="12.75">
      <c r="A787" s="551" t="s">
        <v>311</v>
      </c>
      <c r="B787" s="551" t="s">
        <v>486</v>
      </c>
      <c r="C787" s="657" t="s">
        <v>487</v>
      </c>
      <c r="D787" s="657"/>
      <c r="E787" s="657"/>
      <c r="F787" s="657"/>
      <c r="G787" s="658"/>
      <c r="H787" s="582" t="s">
        <v>311</v>
      </c>
      <c r="I787" s="530" t="s">
        <v>2065</v>
      </c>
      <c r="J787" s="532"/>
    </row>
    <row r="788" spans="1:10" ht="12.75">
      <c r="A788" s="537" t="s">
        <v>311</v>
      </c>
      <c r="B788" s="537" t="s">
        <v>488</v>
      </c>
      <c r="C788" s="659" t="s">
        <v>489</v>
      </c>
      <c r="D788" s="659"/>
      <c r="E788" s="659"/>
      <c r="F788" s="659"/>
      <c r="G788" s="660"/>
      <c r="H788" s="584" t="s">
        <v>2066</v>
      </c>
      <c r="I788" s="531" t="s">
        <v>2067</v>
      </c>
      <c r="J788" s="532">
        <v>85.69331417493183</v>
      </c>
    </row>
    <row r="789" spans="1:10" ht="12.75">
      <c r="A789" s="551" t="s">
        <v>311</v>
      </c>
      <c r="B789" s="551" t="s">
        <v>490</v>
      </c>
      <c r="C789" s="657" t="s">
        <v>491</v>
      </c>
      <c r="D789" s="657"/>
      <c r="E789" s="657"/>
      <c r="F789" s="657"/>
      <c r="G789" s="658"/>
      <c r="H789" s="582" t="s">
        <v>311</v>
      </c>
      <c r="I789" s="530" t="s">
        <v>2068</v>
      </c>
      <c r="J789" s="532"/>
    </row>
    <row r="790" spans="1:10" ht="12.75">
      <c r="A790" s="551" t="s">
        <v>311</v>
      </c>
      <c r="B790" s="551" t="s">
        <v>492</v>
      </c>
      <c r="C790" s="657" t="s">
        <v>493</v>
      </c>
      <c r="D790" s="657"/>
      <c r="E790" s="657"/>
      <c r="F790" s="657"/>
      <c r="G790" s="658"/>
      <c r="H790" s="582" t="s">
        <v>311</v>
      </c>
      <c r="I790" s="530" t="s">
        <v>2069</v>
      </c>
      <c r="J790" s="532"/>
    </row>
    <row r="791" spans="1:10" ht="12.75">
      <c r="A791" s="551" t="s">
        <v>311</v>
      </c>
      <c r="B791" s="551" t="s">
        <v>494</v>
      </c>
      <c r="C791" s="657" t="s">
        <v>495</v>
      </c>
      <c r="D791" s="657"/>
      <c r="E791" s="657"/>
      <c r="F791" s="657"/>
      <c r="G791" s="658"/>
      <c r="H791" s="582" t="s">
        <v>311</v>
      </c>
      <c r="I791" s="530" t="s">
        <v>2070</v>
      </c>
      <c r="J791" s="532"/>
    </row>
    <row r="792" spans="1:10" ht="12.75">
      <c r="A792" s="551" t="s">
        <v>311</v>
      </c>
      <c r="B792" s="551" t="s">
        <v>496</v>
      </c>
      <c r="C792" s="657" t="s">
        <v>497</v>
      </c>
      <c r="D792" s="657"/>
      <c r="E792" s="657"/>
      <c r="F792" s="657"/>
      <c r="G792" s="658"/>
      <c r="H792" s="582" t="s">
        <v>311</v>
      </c>
      <c r="I792" s="530" t="s">
        <v>2071</v>
      </c>
      <c r="J792" s="532"/>
    </row>
    <row r="793" spans="1:10" ht="12.75">
      <c r="A793" s="551" t="s">
        <v>311</v>
      </c>
      <c r="B793" s="551" t="s">
        <v>500</v>
      </c>
      <c r="C793" s="657" t="s">
        <v>501</v>
      </c>
      <c r="D793" s="657"/>
      <c r="E793" s="657"/>
      <c r="F793" s="657"/>
      <c r="G793" s="658"/>
      <c r="H793" s="582" t="s">
        <v>311</v>
      </c>
      <c r="I793" s="530" t="s">
        <v>2072</v>
      </c>
      <c r="J793" s="532"/>
    </row>
    <row r="794" spans="1:10" ht="12.75">
      <c r="A794" s="551" t="s">
        <v>311</v>
      </c>
      <c r="B794" s="551" t="s">
        <v>502</v>
      </c>
      <c r="C794" s="657" t="s">
        <v>503</v>
      </c>
      <c r="D794" s="657"/>
      <c r="E794" s="657"/>
      <c r="F794" s="657"/>
      <c r="G794" s="658"/>
      <c r="H794" s="582" t="s">
        <v>311</v>
      </c>
      <c r="I794" s="530" t="s">
        <v>2073</v>
      </c>
      <c r="J794" s="532"/>
    </row>
    <row r="795" spans="1:10" ht="12.75">
      <c r="A795" s="551" t="s">
        <v>311</v>
      </c>
      <c r="B795" s="551" t="s">
        <v>504</v>
      </c>
      <c r="C795" s="657" t="s">
        <v>505</v>
      </c>
      <c r="D795" s="657"/>
      <c r="E795" s="657"/>
      <c r="F795" s="657"/>
      <c r="G795" s="658"/>
      <c r="H795" s="582" t="s">
        <v>311</v>
      </c>
      <c r="I795" s="530" t="s">
        <v>2074</v>
      </c>
      <c r="J795" s="532"/>
    </row>
    <row r="796" spans="1:10" ht="12.75">
      <c r="A796" s="551" t="s">
        <v>311</v>
      </c>
      <c r="B796" s="551" t="s">
        <v>506</v>
      </c>
      <c r="C796" s="657" t="s">
        <v>507</v>
      </c>
      <c r="D796" s="657"/>
      <c r="E796" s="657"/>
      <c r="F796" s="657"/>
      <c r="G796" s="658"/>
      <c r="H796" s="582" t="s">
        <v>311</v>
      </c>
      <c r="I796" s="530" t="s">
        <v>2075</v>
      </c>
      <c r="J796" s="532"/>
    </row>
    <row r="797" spans="1:10" ht="12.75">
      <c r="A797" s="537" t="s">
        <v>311</v>
      </c>
      <c r="B797" s="537" t="s">
        <v>511</v>
      </c>
      <c r="C797" s="659" t="s">
        <v>512</v>
      </c>
      <c r="D797" s="659"/>
      <c r="E797" s="659"/>
      <c r="F797" s="659"/>
      <c r="G797" s="660"/>
      <c r="H797" s="584" t="s">
        <v>2076</v>
      </c>
      <c r="I797" s="531" t="s">
        <v>2077</v>
      </c>
      <c r="J797" s="532">
        <v>87.2091108638783</v>
      </c>
    </row>
    <row r="798" spans="1:10" ht="12.75">
      <c r="A798" s="551" t="s">
        <v>311</v>
      </c>
      <c r="B798" s="551" t="s">
        <v>513</v>
      </c>
      <c r="C798" s="657" t="s">
        <v>514</v>
      </c>
      <c r="D798" s="657"/>
      <c r="E798" s="657"/>
      <c r="F798" s="657"/>
      <c r="G798" s="658"/>
      <c r="H798" s="582" t="s">
        <v>311</v>
      </c>
      <c r="I798" s="530" t="s">
        <v>2078</v>
      </c>
      <c r="J798" s="532"/>
    </row>
    <row r="799" spans="1:10" ht="12.75">
      <c r="A799" s="551" t="s">
        <v>311</v>
      </c>
      <c r="B799" s="551" t="s">
        <v>515</v>
      </c>
      <c r="C799" s="657" t="s">
        <v>516</v>
      </c>
      <c r="D799" s="657"/>
      <c r="E799" s="657"/>
      <c r="F799" s="657"/>
      <c r="G799" s="658"/>
      <c r="H799" s="582" t="s">
        <v>311</v>
      </c>
      <c r="I799" s="530" t="s">
        <v>2079</v>
      </c>
      <c r="J799" s="532"/>
    </row>
    <row r="800" spans="1:10" ht="12.75">
      <c r="A800" s="551" t="s">
        <v>311</v>
      </c>
      <c r="B800" s="551" t="s">
        <v>517</v>
      </c>
      <c r="C800" s="657" t="s">
        <v>518</v>
      </c>
      <c r="D800" s="657"/>
      <c r="E800" s="657"/>
      <c r="F800" s="657"/>
      <c r="G800" s="658"/>
      <c r="H800" s="582" t="s">
        <v>311</v>
      </c>
      <c r="I800" s="530" t="s">
        <v>2080</v>
      </c>
      <c r="J800" s="532"/>
    </row>
    <row r="801" spans="1:10" ht="12.75">
      <c r="A801" s="551" t="s">
        <v>311</v>
      </c>
      <c r="B801" s="551" t="s">
        <v>519</v>
      </c>
      <c r="C801" s="657" t="s">
        <v>120</v>
      </c>
      <c r="D801" s="657"/>
      <c r="E801" s="657"/>
      <c r="F801" s="657"/>
      <c r="G801" s="658"/>
      <c r="H801" s="582" t="s">
        <v>311</v>
      </c>
      <c r="I801" s="530" t="s">
        <v>2081</v>
      </c>
      <c r="J801" s="532"/>
    </row>
    <row r="802" spans="1:10" ht="12.75">
      <c r="A802" s="551" t="s">
        <v>311</v>
      </c>
      <c r="B802" s="551" t="s">
        <v>520</v>
      </c>
      <c r="C802" s="657" t="s">
        <v>521</v>
      </c>
      <c r="D802" s="657"/>
      <c r="E802" s="657"/>
      <c r="F802" s="657"/>
      <c r="G802" s="658"/>
      <c r="H802" s="582" t="s">
        <v>311</v>
      </c>
      <c r="I802" s="530" t="s">
        <v>2082</v>
      </c>
      <c r="J802" s="532"/>
    </row>
    <row r="803" spans="1:10" ht="12.75">
      <c r="A803" s="551" t="s">
        <v>311</v>
      </c>
      <c r="B803" s="551" t="s">
        <v>523</v>
      </c>
      <c r="C803" s="657" t="s">
        <v>512</v>
      </c>
      <c r="D803" s="657"/>
      <c r="E803" s="657"/>
      <c r="F803" s="657"/>
      <c r="G803" s="658"/>
      <c r="H803" s="582" t="s">
        <v>311</v>
      </c>
      <c r="I803" s="530" t="s">
        <v>2083</v>
      </c>
      <c r="J803" s="532"/>
    </row>
    <row r="804" spans="1:10" ht="12.75">
      <c r="A804" s="537" t="s">
        <v>1773</v>
      </c>
      <c r="B804" s="537" t="s">
        <v>1207</v>
      </c>
      <c r="C804" s="659" t="s">
        <v>2084</v>
      </c>
      <c r="D804" s="659"/>
      <c r="E804" s="659"/>
      <c r="F804" s="659"/>
      <c r="G804" s="660"/>
      <c r="H804" s="584" t="s">
        <v>2085</v>
      </c>
      <c r="I804" s="531" t="s">
        <v>2086</v>
      </c>
      <c r="J804" s="532">
        <v>92.15482497981948</v>
      </c>
    </row>
    <row r="805" spans="1:10" ht="12.75">
      <c r="A805" s="537" t="s">
        <v>311</v>
      </c>
      <c r="B805" s="537" t="s">
        <v>445</v>
      </c>
      <c r="C805" s="659" t="s">
        <v>446</v>
      </c>
      <c r="D805" s="659"/>
      <c r="E805" s="659"/>
      <c r="F805" s="659"/>
      <c r="G805" s="660"/>
      <c r="H805" s="584" t="s">
        <v>2087</v>
      </c>
      <c r="I805" s="531" t="s">
        <v>2088</v>
      </c>
      <c r="J805" s="532">
        <v>88.55565031982943</v>
      </c>
    </row>
    <row r="806" spans="1:10" ht="12.75">
      <c r="A806" s="551" t="s">
        <v>311</v>
      </c>
      <c r="B806" s="551" t="s">
        <v>447</v>
      </c>
      <c r="C806" s="657" t="s">
        <v>448</v>
      </c>
      <c r="D806" s="657"/>
      <c r="E806" s="657"/>
      <c r="F806" s="657"/>
      <c r="G806" s="658"/>
      <c r="H806" s="582" t="s">
        <v>311</v>
      </c>
      <c r="I806" s="530" t="s">
        <v>2088</v>
      </c>
      <c r="J806" s="532"/>
    </row>
    <row r="807" spans="1:10" ht="12.75">
      <c r="A807" s="537" t="s">
        <v>311</v>
      </c>
      <c r="B807" s="537" t="s">
        <v>451</v>
      </c>
      <c r="C807" s="659" t="s">
        <v>452</v>
      </c>
      <c r="D807" s="659"/>
      <c r="E807" s="659"/>
      <c r="F807" s="659"/>
      <c r="G807" s="660"/>
      <c r="H807" s="584" t="s">
        <v>1226</v>
      </c>
      <c r="I807" s="531" t="s">
        <v>1226</v>
      </c>
      <c r="J807" s="532">
        <v>100</v>
      </c>
    </row>
    <row r="808" spans="1:10" ht="12.75">
      <c r="A808" s="551" t="s">
        <v>311</v>
      </c>
      <c r="B808" s="551" t="s">
        <v>453</v>
      </c>
      <c r="C808" s="657" t="s">
        <v>452</v>
      </c>
      <c r="D808" s="657"/>
      <c r="E808" s="657"/>
      <c r="F808" s="657"/>
      <c r="G808" s="658"/>
      <c r="H808" s="582" t="s">
        <v>311</v>
      </c>
      <c r="I808" s="530" t="s">
        <v>1226</v>
      </c>
      <c r="J808" s="532"/>
    </row>
    <row r="809" spans="1:10" ht="12.75">
      <c r="A809" s="537" t="s">
        <v>311</v>
      </c>
      <c r="B809" s="537" t="s">
        <v>454</v>
      </c>
      <c r="C809" s="659" t="s">
        <v>455</v>
      </c>
      <c r="D809" s="659"/>
      <c r="E809" s="659"/>
      <c r="F809" s="659"/>
      <c r="G809" s="660"/>
      <c r="H809" s="584" t="s">
        <v>2089</v>
      </c>
      <c r="I809" s="531" t="s">
        <v>2090</v>
      </c>
      <c r="J809" s="532">
        <v>88.50154862688416</v>
      </c>
    </row>
    <row r="810" spans="1:10" ht="12.75">
      <c r="A810" s="551" t="s">
        <v>311</v>
      </c>
      <c r="B810" s="551" t="s">
        <v>458</v>
      </c>
      <c r="C810" s="657" t="s">
        <v>459</v>
      </c>
      <c r="D810" s="657"/>
      <c r="E810" s="657"/>
      <c r="F810" s="657"/>
      <c r="G810" s="658"/>
      <c r="H810" s="582" t="s">
        <v>311</v>
      </c>
      <c r="I810" s="530" t="s">
        <v>2091</v>
      </c>
      <c r="J810" s="532"/>
    </row>
    <row r="811" spans="1:10" ht="12.75">
      <c r="A811" s="551" t="s">
        <v>311</v>
      </c>
      <c r="B811" s="551" t="s">
        <v>460</v>
      </c>
      <c r="C811" s="657" t="s">
        <v>461</v>
      </c>
      <c r="D811" s="657"/>
      <c r="E811" s="657"/>
      <c r="F811" s="657"/>
      <c r="G811" s="658"/>
      <c r="H811" s="582" t="s">
        <v>311</v>
      </c>
      <c r="I811" s="530" t="s">
        <v>2092</v>
      </c>
      <c r="J811" s="532"/>
    </row>
    <row r="812" spans="1:10" ht="12.75">
      <c r="A812" s="537" t="s">
        <v>311</v>
      </c>
      <c r="B812" s="537" t="s">
        <v>464</v>
      </c>
      <c r="C812" s="659" t="s">
        <v>465</v>
      </c>
      <c r="D812" s="659"/>
      <c r="E812" s="659"/>
      <c r="F812" s="659"/>
      <c r="G812" s="660"/>
      <c r="H812" s="584" t="s">
        <v>2093</v>
      </c>
      <c r="I812" s="531" t="s">
        <v>2094</v>
      </c>
      <c r="J812" s="532">
        <v>82.86713286713287</v>
      </c>
    </row>
    <row r="813" spans="1:10" ht="12.75">
      <c r="A813" s="551" t="s">
        <v>311</v>
      </c>
      <c r="B813" s="551" t="s">
        <v>468</v>
      </c>
      <c r="C813" s="657" t="s">
        <v>469</v>
      </c>
      <c r="D813" s="657"/>
      <c r="E813" s="657"/>
      <c r="F813" s="657"/>
      <c r="G813" s="658"/>
      <c r="H813" s="582" t="s">
        <v>311</v>
      </c>
      <c r="I813" s="530" t="s">
        <v>2094</v>
      </c>
      <c r="J813" s="532"/>
    </row>
    <row r="814" spans="1:10" ht="12.75">
      <c r="A814" s="537" t="s">
        <v>311</v>
      </c>
      <c r="B814" s="537" t="s">
        <v>474</v>
      </c>
      <c r="C814" s="659" t="s">
        <v>475</v>
      </c>
      <c r="D814" s="659"/>
      <c r="E814" s="659"/>
      <c r="F814" s="659"/>
      <c r="G814" s="660"/>
      <c r="H814" s="584" t="s">
        <v>2095</v>
      </c>
      <c r="I814" s="531" t="s">
        <v>2095</v>
      </c>
      <c r="J814" s="532">
        <v>100</v>
      </c>
    </row>
    <row r="815" spans="1:10" ht="12.75">
      <c r="A815" s="551" t="s">
        <v>311</v>
      </c>
      <c r="B815" s="551" t="s">
        <v>476</v>
      </c>
      <c r="C815" s="657" t="s">
        <v>477</v>
      </c>
      <c r="D815" s="657"/>
      <c r="E815" s="657"/>
      <c r="F815" s="657"/>
      <c r="G815" s="658"/>
      <c r="H815" s="582" t="s">
        <v>311</v>
      </c>
      <c r="I815" s="530" t="s">
        <v>2096</v>
      </c>
      <c r="J815" s="532"/>
    </row>
    <row r="816" spans="1:10" ht="12.75">
      <c r="A816" s="551" t="s">
        <v>311</v>
      </c>
      <c r="B816" s="551" t="s">
        <v>484</v>
      </c>
      <c r="C816" s="657" t="s">
        <v>485</v>
      </c>
      <c r="D816" s="657"/>
      <c r="E816" s="657"/>
      <c r="F816" s="657"/>
      <c r="G816" s="658"/>
      <c r="H816" s="582" t="s">
        <v>311</v>
      </c>
      <c r="I816" s="530" t="s">
        <v>2097</v>
      </c>
      <c r="J816" s="532"/>
    </row>
    <row r="817" spans="1:10" ht="12.75">
      <c r="A817" s="537" t="s">
        <v>1773</v>
      </c>
      <c r="B817" s="537" t="s">
        <v>1213</v>
      </c>
      <c r="C817" s="659" t="s">
        <v>2098</v>
      </c>
      <c r="D817" s="659"/>
      <c r="E817" s="659"/>
      <c r="F817" s="659"/>
      <c r="G817" s="660"/>
      <c r="H817" s="584" t="s">
        <v>2099</v>
      </c>
      <c r="I817" s="531" t="s">
        <v>2100</v>
      </c>
      <c r="J817" s="532">
        <v>99.42529712161982</v>
      </c>
    </row>
    <row r="818" spans="1:10" ht="12.75">
      <c r="A818" s="537" t="s">
        <v>311</v>
      </c>
      <c r="B818" s="537" t="s">
        <v>445</v>
      </c>
      <c r="C818" s="659" t="s">
        <v>446</v>
      </c>
      <c r="D818" s="659"/>
      <c r="E818" s="659"/>
      <c r="F818" s="659"/>
      <c r="G818" s="660"/>
      <c r="H818" s="584" t="s">
        <v>2101</v>
      </c>
      <c r="I818" s="531" t="s">
        <v>2102</v>
      </c>
      <c r="J818" s="532">
        <v>99.93537618802378</v>
      </c>
    </row>
    <row r="819" spans="1:10" ht="12.75">
      <c r="A819" s="551" t="s">
        <v>311</v>
      </c>
      <c r="B819" s="551" t="s">
        <v>447</v>
      </c>
      <c r="C819" s="657" t="s">
        <v>448</v>
      </c>
      <c r="D819" s="657"/>
      <c r="E819" s="657"/>
      <c r="F819" s="657"/>
      <c r="G819" s="658"/>
      <c r="H819" s="582" t="s">
        <v>311</v>
      </c>
      <c r="I819" s="530" t="s">
        <v>2102</v>
      </c>
      <c r="J819" s="532"/>
    </row>
    <row r="820" spans="1:10" ht="12.75">
      <c r="A820" s="537" t="s">
        <v>311</v>
      </c>
      <c r="B820" s="537" t="s">
        <v>451</v>
      </c>
      <c r="C820" s="659" t="s">
        <v>452</v>
      </c>
      <c r="D820" s="659"/>
      <c r="E820" s="659"/>
      <c r="F820" s="659"/>
      <c r="G820" s="660"/>
      <c r="H820" s="584" t="s">
        <v>1193</v>
      </c>
      <c r="I820" s="531" t="s">
        <v>1193</v>
      </c>
      <c r="J820" s="532">
        <v>100</v>
      </c>
    </row>
    <row r="821" spans="1:10" ht="12.75">
      <c r="A821" s="551" t="s">
        <v>311</v>
      </c>
      <c r="B821" s="551" t="s">
        <v>453</v>
      </c>
      <c r="C821" s="657" t="s">
        <v>452</v>
      </c>
      <c r="D821" s="657"/>
      <c r="E821" s="657"/>
      <c r="F821" s="657"/>
      <c r="G821" s="658"/>
      <c r="H821" s="582" t="s">
        <v>311</v>
      </c>
      <c r="I821" s="530" t="s">
        <v>1193</v>
      </c>
      <c r="J821" s="532"/>
    </row>
    <row r="822" spans="1:10" ht="12.75">
      <c r="A822" s="537" t="s">
        <v>311</v>
      </c>
      <c r="B822" s="537" t="s">
        <v>454</v>
      </c>
      <c r="C822" s="659" t="s">
        <v>455</v>
      </c>
      <c r="D822" s="659"/>
      <c r="E822" s="659"/>
      <c r="F822" s="659"/>
      <c r="G822" s="660"/>
      <c r="H822" s="584" t="s">
        <v>2103</v>
      </c>
      <c r="I822" s="531" t="s">
        <v>2104</v>
      </c>
      <c r="J822" s="532">
        <v>99.79608035010466</v>
      </c>
    </row>
    <row r="823" spans="1:10" ht="12.75">
      <c r="A823" s="551" t="s">
        <v>311</v>
      </c>
      <c r="B823" s="551" t="s">
        <v>458</v>
      </c>
      <c r="C823" s="657" t="s">
        <v>459</v>
      </c>
      <c r="D823" s="657"/>
      <c r="E823" s="657"/>
      <c r="F823" s="657"/>
      <c r="G823" s="658"/>
      <c r="H823" s="582" t="s">
        <v>311</v>
      </c>
      <c r="I823" s="530" t="s">
        <v>2105</v>
      </c>
      <c r="J823" s="532"/>
    </row>
    <row r="824" spans="1:10" ht="12.75">
      <c r="A824" s="551" t="s">
        <v>311</v>
      </c>
      <c r="B824" s="551" t="s">
        <v>460</v>
      </c>
      <c r="C824" s="657" t="s">
        <v>461</v>
      </c>
      <c r="D824" s="657"/>
      <c r="E824" s="657"/>
      <c r="F824" s="657"/>
      <c r="G824" s="658"/>
      <c r="H824" s="582" t="s">
        <v>311</v>
      </c>
      <c r="I824" s="530" t="s">
        <v>2106</v>
      </c>
      <c r="J824" s="532"/>
    </row>
    <row r="825" spans="1:10" ht="12.75">
      <c r="A825" s="537" t="s">
        <v>311</v>
      </c>
      <c r="B825" s="537" t="s">
        <v>464</v>
      </c>
      <c r="C825" s="659" t="s">
        <v>465</v>
      </c>
      <c r="D825" s="659"/>
      <c r="E825" s="659"/>
      <c r="F825" s="659"/>
      <c r="G825" s="660"/>
      <c r="H825" s="584" t="s">
        <v>2107</v>
      </c>
      <c r="I825" s="531" t="s">
        <v>2108</v>
      </c>
      <c r="J825" s="532">
        <v>80.12801796743402</v>
      </c>
    </row>
    <row r="826" spans="1:10" ht="12.75">
      <c r="A826" s="551" t="s">
        <v>311</v>
      </c>
      <c r="B826" s="551" t="s">
        <v>466</v>
      </c>
      <c r="C826" s="657" t="s">
        <v>467</v>
      </c>
      <c r="D826" s="657"/>
      <c r="E826" s="657"/>
      <c r="F826" s="657"/>
      <c r="G826" s="658"/>
      <c r="H826" s="582" t="s">
        <v>311</v>
      </c>
      <c r="I826" s="530" t="s">
        <v>2109</v>
      </c>
      <c r="J826" s="532"/>
    </row>
    <row r="827" spans="1:10" ht="12.75">
      <c r="A827" s="551" t="s">
        <v>311</v>
      </c>
      <c r="B827" s="551" t="s">
        <v>468</v>
      </c>
      <c r="C827" s="657" t="s">
        <v>469</v>
      </c>
      <c r="D827" s="657"/>
      <c r="E827" s="657"/>
      <c r="F827" s="657"/>
      <c r="G827" s="658"/>
      <c r="H827" s="582" t="s">
        <v>311</v>
      </c>
      <c r="I827" s="530" t="s">
        <v>2110</v>
      </c>
      <c r="J827" s="532"/>
    </row>
    <row r="828" spans="1:10" ht="12.75">
      <c r="A828" s="551" t="s">
        <v>311</v>
      </c>
      <c r="B828" s="551" t="s">
        <v>470</v>
      </c>
      <c r="C828" s="657" t="s">
        <v>471</v>
      </c>
      <c r="D828" s="657"/>
      <c r="E828" s="657"/>
      <c r="F828" s="657"/>
      <c r="G828" s="658"/>
      <c r="H828" s="582" t="s">
        <v>311</v>
      </c>
      <c r="I828" s="530" t="s">
        <v>2111</v>
      </c>
      <c r="J828" s="532"/>
    </row>
    <row r="829" spans="1:10" ht="12.75">
      <c r="A829" s="537" t="s">
        <v>311</v>
      </c>
      <c r="B829" s="537" t="s">
        <v>474</v>
      </c>
      <c r="C829" s="659" t="s">
        <v>475</v>
      </c>
      <c r="D829" s="659"/>
      <c r="E829" s="659"/>
      <c r="F829" s="659"/>
      <c r="G829" s="660"/>
      <c r="H829" s="584" t="s">
        <v>2112</v>
      </c>
      <c r="I829" s="531" t="s">
        <v>2113</v>
      </c>
      <c r="J829" s="532">
        <v>106.5027744680851</v>
      </c>
    </row>
    <row r="830" spans="1:10" ht="12.75">
      <c r="A830" s="551" t="s">
        <v>311</v>
      </c>
      <c r="B830" s="551" t="s">
        <v>476</v>
      </c>
      <c r="C830" s="657" t="s">
        <v>477</v>
      </c>
      <c r="D830" s="657"/>
      <c r="E830" s="657"/>
      <c r="F830" s="657"/>
      <c r="G830" s="658"/>
      <c r="H830" s="582" t="s">
        <v>311</v>
      </c>
      <c r="I830" s="530" t="s">
        <v>2114</v>
      </c>
      <c r="J830" s="532"/>
    </row>
    <row r="831" spans="1:10" ht="12.75">
      <c r="A831" s="551" t="s">
        <v>311</v>
      </c>
      <c r="B831" s="551" t="s">
        <v>484</v>
      </c>
      <c r="C831" s="657" t="s">
        <v>485</v>
      </c>
      <c r="D831" s="657"/>
      <c r="E831" s="657"/>
      <c r="F831" s="657"/>
      <c r="G831" s="658"/>
      <c r="H831" s="582" t="s">
        <v>311</v>
      </c>
      <c r="I831" s="530" t="s">
        <v>2115</v>
      </c>
      <c r="J831" s="532"/>
    </row>
    <row r="832" spans="1:10" ht="12.75">
      <c r="A832" s="537" t="s">
        <v>311</v>
      </c>
      <c r="B832" s="537" t="s">
        <v>605</v>
      </c>
      <c r="C832" s="659" t="s">
        <v>606</v>
      </c>
      <c r="D832" s="659"/>
      <c r="E832" s="659"/>
      <c r="F832" s="659"/>
      <c r="G832" s="660"/>
      <c r="H832" s="584" t="s">
        <v>2116</v>
      </c>
      <c r="I832" s="531" t="s">
        <v>2117</v>
      </c>
      <c r="J832" s="532">
        <v>99.8499793814433</v>
      </c>
    </row>
    <row r="833" spans="1:10" ht="12.75">
      <c r="A833" s="551" t="s">
        <v>311</v>
      </c>
      <c r="B833" s="551" t="s">
        <v>607</v>
      </c>
      <c r="C833" s="657" t="s">
        <v>434</v>
      </c>
      <c r="D833" s="657"/>
      <c r="E833" s="657"/>
      <c r="F833" s="657"/>
      <c r="G833" s="658"/>
      <c r="H833" s="582" t="s">
        <v>311</v>
      </c>
      <c r="I833" s="530" t="s">
        <v>2118</v>
      </c>
      <c r="J833" s="532"/>
    </row>
    <row r="834" spans="1:10" ht="12.75">
      <c r="A834" s="551" t="s">
        <v>311</v>
      </c>
      <c r="B834" s="551" t="s">
        <v>611</v>
      </c>
      <c r="C834" s="657" t="s">
        <v>436</v>
      </c>
      <c r="D834" s="657"/>
      <c r="E834" s="657"/>
      <c r="F834" s="657"/>
      <c r="G834" s="658"/>
      <c r="H834" s="582" t="s">
        <v>311</v>
      </c>
      <c r="I834" s="530" t="s">
        <v>2119</v>
      </c>
      <c r="J834" s="532"/>
    </row>
    <row r="835" spans="1:10" ht="12.75">
      <c r="A835" s="537" t="s">
        <v>1773</v>
      </c>
      <c r="B835" s="537" t="s">
        <v>1800</v>
      </c>
      <c r="C835" s="659" t="s">
        <v>2120</v>
      </c>
      <c r="D835" s="659"/>
      <c r="E835" s="659"/>
      <c r="F835" s="659"/>
      <c r="G835" s="660"/>
      <c r="H835" s="584" t="s">
        <v>1726</v>
      </c>
      <c r="I835" s="531" t="s">
        <v>2034</v>
      </c>
      <c r="J835" s="532">
        <v>101.21785714285714</v>
      </c>
    </row>
    <row r="836" spans="1:10" ht="12.75">
      <c r="A836" s="537" t="s">
        <v>311</v>
      </c>
      <c r="B836" s="537" t="s">
        <v>474</v>
      </c>
      <c r="C836" s="659" t="s">
        <v>475</v>
      </c>
      <c r="D836" s="659"/>
      <c r="E836" s="659"/>
      <c r="F836" s="659"/>
      <c r="G836" s="660"/>
      <c r="H836" s="584" t="s">
        <v>1620</v>
      </c>
      <c r="I836" s="531" t="s">
        <v>2121</v>
      </c>
      <c r="J836" s="532">
        <v>111.53599999999999</v>
      </c>
    </row>
    <row r="837" spans="1:10" ht="12.75">
      <c r="A837" s="551" t="s">
        <v>311</v>
      </c>
      <c r="B837" s="551" t="s">
        <v>476</v>
      </c>
      <c r="C837" s="657" t="s">
        <v>477</v>
      </c>
      <c r="D837" s="657"/>
      <c r="E837" s="657"/>
      <c r="F837" s="657"/>
      <c r="G837" s="658"/>
      <c r="H837" s="582" t="s">
        <v>311</v>
      </c>
      <c r="I837" s="530" t="s">
        <v>2121</v>
      </c>
      <c r="J837" s="532"/>
    </row>
    <row r="838" spans="1:10" ht="12.75">
      <c r="A838" s="537" t="s">
        <v>311</v>
      </c>
      <c r="B838" s="537" t="s">
        <v>605</v>
      </c>
      <c r="C838" s="659" t="s">
        <v>606</v>
      </c>
      <c r="D838" s="659"/>
      <c r="E838" s="659"/>
      <c r="F838" s="659"/>
      <c r="G838" s="660"/>
      <c r="H838" s="584" t="s">
        <v>1371</v>
      </c>
      <c r="I838" s="531" t="s">
        <v>2122</v>
      </c>
      <c r="J838" s="532">
        <v>100.42415384615384</v>
      </c>
    </row>
    <row r="839" spans="1:10" ht="12.75">
      <c r="A839" s="551" t="s">
        <v>311</v>
      </c>
      <c r="B839" s="551" t="s">
        <v>607</v>
      </c>
      <c r="C839" s="657" t="s">
        <v>434</v>
      </c>
      <c r="D839" s="657"/>
      <c r="E839" s="657"/>
      <c r="F839" s="657"/>
      <c r="G839" s="658"/>
      <c r="H839" s="582" t="s">
        <v>311</v>
      </c>
      <c r="I839" s="530" t="s">
        <v>2122</v>
      </c>
      <c r="J839" s="532"/>
    </row>
    <row r="840" spans="1:10" ht="12.75">
      <c r="A840" s="537" t="s">
        <v>1773</v>
      </c>
      <c r="B840" s="537" t="s">
        <v>1481</v>
      </c>
      <c r="C840" s="659" t="s">
        <v>2123</v>
      </c>
      <c r="D840" s="659"/>
      <c r="E840" s="659"/>
      <c r="F840" s="659"/>
      <c r="G840" s="660"/>
      <c r="H840" s="584" t="s">
        <v>2124</v>
      </c>
      <c r="I840" s="531" t="s">
        <v>2125</v>
      </c>
      <c r="J840" s="532">
        <v>82.20624877304782</v>
      </c>
    </row>
    <row r="841" spans="1:10" ht="12.75">
      <c r="A841" s="537" t="s">
        <v>311</v>
      </c>
      <c r="B841" s="537" t="s">
        <v>474</v>
      </c>
      <c r="C841" s="659" t="s">
        <v>475</v>
      </c>
      <c r="D841" s="659"/>
      <c r="E841" s="659"/>
      <c r="F841" s="659"/>
      <c r="G841" s="660"/>
      <c r="H841" s="584" t="s">
        <v>2126</v>
      </c>
      <c r="I841" s="531" t="s">
        <v>2127</v>
      </c>
      <c r="J841" s="532">
        <v>102.03985486865051</v>
      </c>
    </row>
    <row r="842" spans="1:10" ht="12.75">
      <c r="A842" s="551" t="s">
        <v>311</v>
      </c>
      <c r="B842" s="551" t="s">
        <v>484</v>
      </c>
      <c r="C842" s="657" t="s">
        <v>485</v>
      </c>
      <c r="D842" s="657"/>
      <c r="E842" s="657"/>
      <c r="F842" s="657"/>
      <c r="G842" s="658"/>
      <c r="H842" s="582" t="s">
        <v>311</v>
      </c>
      <c r="I842" s="530" t="s">
        <v>2127</v>
      </c>
      <c r="J842" s="532"/>
    </row>
    <row r="843" spans="1:10" ht="12.75">
      <c r="A843" s="537" t="s">
        <v>311</v>
      </c>
      <c r="B843" s="537" t="s">
        <v>605</v>
      </c>
      <c r="C843" s="659" t="s">
        <v>606</v>
      </c>
      <c r="D843" s="659"/>
      <c r="E843" s="659"/>
      <c r="F843" s="659"/>
      <c r="G843" s="660"/>
      <c r="H843" s="584" t="s">
        <v>2128</v>
      </c>
      <c r="I843" s="531" t="s">
        <v>2129</v>
      </c>
      <c r="J843" s="532">
        <v>77.8829800930666</v>
      </c>
    </row>
    <row r="844" spans="1:10" ht="12.75">
      <c r="A844" s="551" t="s">
        <v>311</v>
      </c>
      <c r="B844" s="551" t="s">
        <v>607</v>
      </c>
      <c r="C844" s="657" t="s">
        <v>434</v>
      </c>
      <c r="D844" s="657"/>
      <c r="E844" s="657"/>
      <c r="F844" s="657"/>
      <c r="G844" s="658"/>
      <c r="H844" s="582" t="s">
        <v>311</v>
      </c>
      <c r="I844" s="530" t="s">
        <v>2130</v>
      </c>
      <c r="J844" s="532"/>
    </row>
    <row r="845" spans="1:10" ht="12.75">
      <c r="A845" s="551" t="s">
        <v>311</v>
      </c>
      <c r="B845" s="551" t="s">
        <v>608</v>
      </c>
      <c r="C845" s="657" t="s">
        <v>435</v>
      </c>
      <c r="D845" s="657"/>
      <c r="E845" s="657"/>
      <c r="F845" s="657"/>
      <c r="G845" s="658"/>
      <c r="H845" s="582" t="s">
        <v>311</v>
      </c>
      <c r="I845" s="530" t="s">
        <v>2131</v>
      </c>
      <c r="J845" s="532"/>
    </row>
    <row r="846" spans="1:10" ht="12.75">
      <c r="A846" s="551" t="s">
        <v>311</v>
      </c>
      <c r="B846" s="551" t="s">
        <v>609</v>
      </c>
      <c r="C846" s="657" t="s">
        <v>610</v>
      </c>
      <c r="D846" s="657"/>
      <c r="E846" s="657"/>
      <c r="F846" s="657"/>
      <c r="G846" s="658"/>
      <c r="H846" s="582" t="s">
        <v>311</v>
      </c>
      <c r="I846" s="530" t="s">
        <v>2132</v>
      </c>
      <c r="J846" s="532"/>
    </row>
    <row r="847" spans="1:10" ht="12.75">
      <c r="A847" s="551" t="s">
        <v>311</v>
      </c>
      <c r="B847" s="551" t="s">
        <v>612</v>
      </c>
      <c r="C847" s="657" t="s">
        <v>437</v>
      </c>
      <c r="D847" s="657"/>
      <c r="E847" s="657"/>
      <c r="F847" s="657"/>
      <c r="G847" s="658"/>
      <c r="H847" s="582" t="s">
        <v>311</v>
      </c>
      <c r="I847" s="530" t="s">
        <v>2133</v>
      </c>
      <c r="J847" s="532"/>
    </row>
    <row r="848" spans="1:10" ht="12.75">
      <c r="A848" s="537" t="s">
        <v>1773</v>
      </c>
      <c r="B848" s="537" t="s">
        <v>1275</v>
      </c>
      <c r="C848" s="659" t="s">
        <v>2134</v>
      </c>
      <c r="D848" s="659"/>
      <c r="E848" s="659"/>
      <c r="F848" s="659"/>
      <c r="G848" s="660"/>
      <c r="H848" s="584" t="s">
        <v>2135</v>
      </c>
      <c r="I848" s="531" t="s">
        <v>2136</v>
      </c>
      <c r="J848" s="532">
        <v>95.46316444444443</v>
      </c>
    </row>
    <row r="849" spans="1:10" ht="12.75">
      <c r="A849" s="537" t="s">
        <v>311</v>
      </c>
      <c r="B849" s="537" t="s">
        <v>633</v>
      </c>
      <c r="C849" s="659" t="s">
        <v>634</v>
      </c>
      <c r="D849" s="659"/>
      <c r="E849" s="659"/>
      <c r="F849" s="659"/>
      <c r="G849" s="660"/>
      <c r="H849" s="584" t="s">
        <v>2135</v>
      </c>
      <c r="I849" s="531" t="s">
        <v>2136</v>
      </c>
      <c r="J849" s="532">
        <v>95.46316444444443</v>
      </c>
    </row>
    <row r="850" spans="1:10" ht="12.75">
      <c r="A850" s="551" t="s">
        <v>311</v>
      </c>
      <c r="B850" s="551" t="s">
        <v>635</v>
      </c>
      <c r="C850" s="657" t="s">
        <v>634</v>
      </c>
      <c r="D850" s="657"/>
      <c r="E850" s="657"/>
      <c r="F850" s="657"/>
      <c r="G850" s="658"/>
      <c r="H850" s="582" t="s">
        <v>311</v>
      </c>
      <c r="I850" s="530" t="s">
        <v>2136</v>
      </c>
      <c r="J850" s="532"/>
    </row>
    <row r="851" spans="1:10" ht="12.75">
      <c r="A851" s="551"/>
      <c r="B851" s="551"/>
      <c r="C851" s="552"/>
      <c r="D851" s="552"/>
      <c r="E851" s="552"/>
      <c r="F851" s="552"/>
      <c r="G851" s="553"/>
      <c r="H851" s="582"/>
      <c r="I851" s="530"/>
      <c r="J851" s="532"/>
    </row>
    <row r="852" spans="1:10" ht="12.75">
      <c r="A852" s="537" t="s">
        <v>311</v>
      </c>
      <c r="B852" s="669" t="s">
        <v>2137</v>
      </c>
      <c r="C852" s="670"/>
      <c r="D852" s="670"/>
      <c r="E852" s="670"/>
      <c r="F852" s="670"/>
      <c r="G852" s="671"/>
      <c r="H852" s="584" t="s">
        <v>2138</v>
      </c>
      <c r="I852" s="531" t="s">
        <v>2139</v>
      </c>
      <c r="J852" s="532">
        <v>94.30267023365457</v>
      </c>
    </row>
    <row r="853" spans="1:10" ht="12.75">
      <c r="A853" s="548" t="s">
        <v>311</v>
      </c>
      <c r="B853" s="663" t="s">
        <v>1130</v>
      </c>
      <c r="C853" s="664"/>
      <c r="D853" s="664"/>
      <c r="E853" s="664"/>
      <c r="F853" s="664"/>
      <c r="G853" s="665"/>
      <c r="H853" s="583" t="s">
        <v>2140</v>
      </c>
      <c r="I853" s="533" t="s">
        <v>2141</v>
      </c>
      <c r="J853" s="534">
        <v>97.37856946576932</v>
      </c>
    </row>
    <row r="854" spans="1:10" ht="12.75">
      <c r="A854" s="548" t="s">
        <v>311</v>
      </c>
      <c r="B854" s="663" t="s">
        <v>2027</v>
      </c>
      <c r="C854" s="664"/>
      <c r="D854" s="664"/>
      <c r="E854" s="664"/>
      <c r="F854" s="664"/>
      <c r="G854" s="665"/>
      <c r="H854" s="583" t="s">
        <v>2142</v>
      </c>
      <c r="I854" s="533" t="s">
        <v>2143</v>
      </c>
      <c r="J854" s="534">
        <v>89.63051477832514</v>
      </c>
    </row>
    <row r="855" spans="1:10" ht="12.75">
      <c r="A855" s="548" t="s">
        <v>311</v>
      </c>
      <c r="B855" s="663" t="s">
        <v>2144</v>
      </c>
      <c r="C855" s="664"/>
      <c r="D855" s="664"/>
      <c r="E855" s="664"/>
      <c r="F855" s="664"/>
      <c r="G855" s="665"/>
      <c r="H855" s="583" t="s">
        <v>2145</v>
      </c>
      <c r="I855" s="533" t="s">
        <v>2145</v>
      </c>
      <c r="J855" s="534">
        <v>100</v>
      </c>
    </row>
    <row r="856" spans="1:10" ht="12.75">
      <c r="A856" s="548" t="s">
        <v>311</v>
      </c>
      <c r="B856" s="663" t="s">
        <v>2146</v>
      </c>
      <c r="C856" s="664"/>
      <c r="D856" s="664"/>
      <c r="E856" s="664"/>
      <c r="F856" s="664"/>
      <c r="G856" s="665"/>
      <c r="H856" s="583" t="s">
        <v>2147</v>
      </c>
      <c r="I856" s="533" t="s">
        <v>1340</v>
      </c>
      <c r="J856" s="534">
        <v>59.80861244019139</v>
      </c>
    </row>
    <row r="857" spans="1:10" ht="12.75">
      <c r="A857" s="548" t="s">
        <v>311</v>
      </c>
      <c r="B857" s="663" t="s">
        <v>2035</v>
      </c>
      <c r="C857" s="664"/>
      <c r="D857" s="664"/>
      <c r="E857" s="664"/>
      <c r="F857" s="664"/>
      <c r="G857" s="665"/>
      <c r="H857" s="583" t="s">
        <v>2148</v>
      </c>
      <c r="I857" s="533" t="s">
        <v>2149</v>
      </c>
      <c r="J857" s="534">
        <v>92.67864742268041</v>
      </c>
    </row>
    <row r="858" spans="1:10" ht="12.75">
      <c r="A858" s="548" t="s">
        <v>311</v>
      </c>
      <c r="B858" s="663" t="s">
        <v>2038</v>
      </c>
      <c r="C858" s="664"/>
      <c r="D858" s="664"/>
      <c r="E858" s="664"/>
      <c r="F858" s="664"/>
      <c r="G858" s="665"/>
      <c r="H858" s="583" t="s">
        <v>2150</v>
      </c>
      <c r="I858" s="533" t="s">
        <v>2151</v>
      </c>
      <c r="J858" s="534">
        <v>49.29126760563381</v>
      </c>
    </row>
    <row r="859" spans="1:10" ht="12.75">
      <c r="A859" s="537" t="s">
        <v>311</v>
      </c>
      <c r="B859" s="537" t="s">
        <v>1769</v>
      </c>
      <c r="C859" s="659" t="s">
        <v>1770</v>
      </c>
      <c r="D859" s="659"/>
      <c r="E859" s="659"/>
      <c r="F859" s="659"/>
      <c r="G859" s="660"/>
      <c r="H859" s="584" t="s">
        <v>2138</v>
      </c>
      <c r="I859" s="531" t="s">
        <v>2139</v>
      </c>
      <c r="J859" s="532">
        <v>94.30267023365457</v>
      </c>
    </row>
    <row r="860" spans="1:10" ht="12.75">
      <c r="A860" s="537" t="s">
        <v>1773</v>
      </c>
      <c r="B860" s="537" t="s">
        <v>1156</v>
      </c>
      <c r="C860" s="659" t="s">
        <v>2041</v>
      </c>
      <c r="D860" s="659"/>
      <c r="E860" s="659"/>
      <c r="F860" s="659"/>
      <c r="G860" s="660"/>
      <c r="H860" s="584" t="s">
        <v>2152</v>
      </c>
      <c r="I860" s="531" t="s">
        <v>2153</v>
      </c>
      <c r="J860" s="532">
        <v>94.85391756872342</v>
      </c>
    </row>
    <row r="861" spans="1:10" ht="12.75">
      <c r="A861" s="537" t="s">
        <v>311</v>
      </c>
      <c r="B861" s="537" t="s">
        <v>445</v>
      </c>
      <c r="C861" s="659" t="s">
        <v>446</v>
      </c>
      <c r="D861" s="659"/>
      <c r="E861" s="659"/>
      <c r="F861" s="659"/>
      <c r="G861" s="660"/>
      <c r="H861" s="584" t="s">
        <v>2154</v>
      </c>
      <c r="I861" s="531" t="s">
        <v>2155</v>
      </c>
      <c r="J861" s="532">
        <v>97.52162907710641</v>
      </c>
    </row>
    <row r="862" spans="1:10" ht="12.75">
      <c r="A862" s="551" t="s">
        <v>311</v>
      </c>
      <c r="B862" s="551" t="s">
        <v>447</v>
      </c>
      <c r="C862" s="657" t="s">
        <v>448</v>
      </c>
      <c r="D862" s="657"/>
      <c r="E862" s="657"/>
      <c r="F862" s="657"/>
      <c r="G862" s="658"/>
      <c r="H862" s="582" t="s">
        <v>311</v>
      </c>
      <c r="I862" s="530" t="s">
        <v>2155</v>
      </c>
      <c r="J862" s="532"/>
    </row>
    <row r="863" spans="1:10" ht="12.75">
      <c r="A863" s="537" t="s">
        <v>311</v>
      </c>
      <c r="B863" s="537" t="s">
        <v>451</v>
      </c>
      <c r="C863" s="659" t="s">
        <v>452</v>
      </c>
      <c r="D863" s="659"/>
      <c r="E863" s="659"/>
      <c r="F863" s="659"/>
      <c r="G863" s="660"/>
      <c r="H863" s="584" t="s">
        <v>2156</v>
      </c>
      <c r="I863" s="531" t="s">
        <v>2157</v>
      </c>
      <c r="J863" s="532">
        <v>102.21986873508354</v>
      </c>
    </row>
    <row r="864" spans="1:10" ht="12.75">
      <c r="A864" s="551" t="s">
        <v>311</v>
      </c>
      <c r="B864" s="551" t="s">
        <v>453</v>
      </c>
      <c r="C864" s="657" t="s">
        <v>452</v>
      </c>
      <c r="D864" s="657"/>
      <c r="E864" s="657"/>
      <c r="F864" s="657"/>
      <c r="G864" s="658"/>
      <c r="H864" s="582" t="s">
        <v>311</v>
      </c>
      <c r="I864" s="530" t="s">
        <v>2157</v>
      </c>
      <c r="J864" s="532"/>
    </row>
    <row r="865" spans="1:10" ht="12.75">
      <c r="A865" s="537" t="s">
        <v>311</v>
      </c>
      <c r="B865" s="537" t="s">
        <v>454</v>
      </c>
      <c r="C865" s="659" t="s">
        <v>455</v>
      </c>
      <c r="D865" s="659"/>
      <c r="E865" s="659"/>
      <c r="F865" s="659"/>
      <c r="G865" s="660"/>
      <c r="H865" s="584" t="s">
        <v>2158</v>
      </c>
      <c r="I865" s="531" t="s">
        <v>2159</v>
      </c>
      <c r="J865" s="532">
        <v>98.0438010431768</v>
      </c>
    </row>
    <row r="866" spans="1:10" ht="12.75">
      <c r="A866" s="551" t="s">
        <v>311</v>
      </c>
      <c r="B866" s="551" t="s">
        <v>458</v>
      </c>
      <c r="C866" s="657" t="s">
        <v>459</v>
      </c>
      <c r="D866" s="657"/>
      <c r="E866" s="657"/>
      <c r="F866" s="657"/>
      <c r="G866" s="658"/>
      <c r="H866" s="582" t="s">
        <v>311</v>
      </c>
      <c r="I866" s="530" t="s">
        <v>2160</v>
      </c>
      <c r="J866" s="532"/>
    </row>
    <row r="867" spans="1:10" ht="12.75">
      <c r="A867" s="551" t="s">
        <v>311</v>
      </c>
      <c r="B867" s="551" t="s">
        <v>460</v>
      </c>
      <c r="C867" s="657" t="s">
        <v>461</v>
      </c>
      <c r="D867" s="657"/>
      <c r="E867" s="657"/>
      <c r="F867" s="657"/>
      <c r="G867" s="658"/>
      <c r="H867" s="582" t="s">
        <v>311</v>
      </c>
      <c r="I867" s="530" t="s">
        <v>2161</v>
      </c>
      <c r="J867" s="532"/>
    </row>
    <row r="868" spans="1:10" ht="12.75">
      <c r="A868" s="537" t="s">
        <v>311</v>
      </c>
      <c r="B868" s="537" t="s">
        <v>464</v>
      </c>
      <c r="C868" s="659" t="s">
        <v>465</v>
      </c>
      <c r="D868" s="659"/>
      <c r="E868" s="659"/>
      <c r="F868" s="659"/>
      <c r="G868" s="660"/>
      <c r="H868" s="584" t="s">
        <v>2162</v>
      </c>
      <c r="I868" s="531" t="s">
        <v>2163</v>
      </c>
      <c r="J868" s="532">
        <v>86.25194982394366</v>
      </c>
    </row>
    <row r="869" spans="1:10" ht="12.75">
      <c r="A869" s="551" t="s">
        <v>311</v>
      </c>
      <c r="B869" s="551" t="s">
        <v>466</v>
      </c>
      <c r="C869" s="657" t="s">
        <v>467</v>
      </c>
      <c r="D869" s="657"/>
      <c r="E869" s="657"/>
      <c r="F869" s="657"/>
      <c r="G869" s="658"/>
      <c r="H869" s="582" t="s">
        <v>311</v>
      </c>
      <c r="I869" s="530" t="s">
        <v>2164</v>
      </c>
      <c r="J869" s="532"/>
    </row>
    <row r="870" spans="1:10" ht="12.75">
      <c r="A870" s="551" t="s">
        <v>311</v>
      </c>
      <c r="B870" s="551" t="s">
        <v>468</v>
      </c>
      <c r="C870" s="657" t="s">
        <v>469</v>
      </c>
      <c r="D870" s="657"/>
      <c r="E870" s="657"/>
      <c r="F870" s="657"/>
      <c r="G870" s="658"/>
      <c r="H870" s="582" t="s">
        <v>311</v>
      </c>
      <c r="I870" s="530" t="s">
        <v>2165</v>
      </c>
      <c r="J870" s="532"/>
    </row>
    <row r="871" spans="1:10" ht="12.75">
      <c r="A871" s="551" t="s">
        <v>311</v>
      </c>
      <c r="B871" s="551" t="s">
        <v>470</v>
      </c>
      <c r="C871" s="657" t="s">
        <v>471</v>
      </c>
      <c r="D871" s="657"/>
      <c r="E871" s="657"/>
      <c r="F871" s="657"/>
      <c r="G871" s="658"/>
      <c r="H871" s="582" t="s">
        <v>311</v>
      </c>
      <c r="I871" s="530" t="s">
        <v>2166</v>
      </c>
      <c r="J871" s="532"/>
    </row>
    <row r="872" spans="1:10" ht="12.75">
      <c r="A872" s="537" t="s">
        <v>311</v>
      </c>
      <c r="B872" s="537" t="s">
        <v>474</v>
      </c>
      <c r="C872" s="659" t="s">
        <v>475</v>
      </c>
      <c r="D872" s="659"/>
      <c r="E872" s="659"/>
      <c r="F872" s="659"/>
      <c r="G872" s="660"/>
      <c r="H872" s="584" t="s">
        <v>2167</v>
      </c>
      <c r="I872" s="531" t="s">
        <v>2168</v>
      </c>
      <c r="J872" s="532">
        <v>93.72632890667637</v>
      </c>
    </row>
    <row r="873" spans="1:10" ht="12.75">
      <c r="A873" s="551" t="s">
        <v>311</v>
      </c>
      <c r="B873" s="551" t="s">
        <v>476</v>
      </c>
      <c r="C873" s="657" t="s">
        <v>477</v>
      </c>
      <c r="D873" s="657"/>
      <c r="E873" s="657"/>
      <c r="F873" s="657"/>
      <c r="G873" s="658"/>
      <c r="H873" s="582" t="s">
        <v>311</v>
      </c>
      <c r="I873" s="530" t="s">
        <v>2169</v>
      </c>
      <c r="J873" s="532"/>
    </row>
    <row r="874" spans="1:10" ht="12.75">
      <c r="A874" s="551" t="s">
        <v>311</v>
      </c>
      <c r="B874" s="551" t="s">
        <v>478</v>
      </c>
      <c r="C874" s="657" t="s">
        <v>479</v>
      </c>
      <c r="D874" s="657"/>
      <c r="E874" s="657"/>
      <c r="F874" s="657"/>
      <c r="G874" s="658"/>
      <c r="H874" s="582" t="s">
        <v>311</v>
      </c>
      <c r="I874" s="530" t="s">
        <v>2170</v>
      </c>
      <c r="J874" s="532"/>
    </row>
    <row r="875" spans="1:10" ht="12.75">
      <c r="A875" s="551" t="s">
        <v>311</v>
      </c>
      <c r="B875" s="551" t="s">
        <v>480</v>
      </c>
      <c r="C875" s="657" t="s">
        <v>481</v>
      </c>
      <c r="D875" s="657"/>
      <c r="E875" s="657"/>
      <c r="F875" s="657"/>
      <c r="G875" s="658"/>
      <c r="H875" s="582" t="s">
        <v>311</v>
      </c>
      <c r="I875" s="530" t="s">
        <v>2171</v>
      </c>
      <c r="J875" s="532"/>
    </row>
    <row r="876" spans="1:10" ht="12.75">
      <c r="A876" s="551" t="s">
        <v>311</v>
      </c>
      <c r="B876" s="551" t="s">
        <v>482</v>
      </c>
      <c r="C876" s="657" t="s">
        <v>483</v>
      </c>
      <c r="D876" s="657"/>
      <c r="E876" s="657"/>
      <c r="F876" s="657"/>
      <c r="G876" s="658"/>
      <c r="H876" s="582" t="s">
        <v>311</v>
      </c>
      <c r="I876" s="530" t="s">
        <v>2172</v>
      </c>
      <c r="J876" s="532"/>
    </row>
    <row r="877" spans="1:10" ht="12.75">
      <c r="A877" s="551" t="s">
        <v>311</v>
      </c>
      <c r="B877" s="551" t="s">
        <v>484</v>
      </c>
      <c r="C877" s="657" t="s">
        <v>485</v>
      </c>
      <c r="D877" s="657"/>
      <c r="E877" s="657"/>
      <c r="F877" s="657"/>
      <c r="G877" s="658"/>
      <c r="H877" s="582" t="s">
        <v>311</v>
      </c>
      <c r="I877" s="530" t="s">
        <v>2173</v>
      </c>
      <c r="J877" s="532"/>
    </row>
    <row r="878" spans="1:10" ht="12.75">
      <c r="A878" s="551" t="s">
        <v>311</v>
      </c>
      <c r="B878" s="551" t="s">
        <v>486</v>
      </c>
      <c r="C878" s="657" t="s">
        <v>487</v>
      </c>
      <c r="D878" s="657"/>
      <c r="E878" s="657"/>
      <c r="F878" s="657"/>
      <c r="G878" s="658"/>
      <c r="H878" s="582" t="s">
        <v>311</v>
      </c>
      <c r="I878" s="530" t="s">
        <v>2174</v>
      </c>
      <c r="J878" s="532"/>
    </row>
    <row r="879" spans="1:10" ht="12.75">
      <c r="A879" s="537" t="s">
        <v>311</v>
      </c>
      <c r="B879" s="537" t="s">
        <v>488</v>
      </c>
      <c r="C879" s="659" t="s">
        <v>489</v>
      </c>
      <c r="D879" s="659"/>
      <c r="E879" s="659"/>
      <c r="F879" s="659"/>
      <c r="G879" s="660"/>
      <c r="H879" s="584" t="s">
        <v>2175</v>
      </c>
      <c r="I879" s="531" t="s">
        <v>2176</v>
      </c>
      <c r="J879" s="532">
        <v>76.05361728143468</v>
      </c>
    </row>
    <row r="880" spans="1:10" ht="12.75">
      <c r="A880" s="551" t="s">
        <v>311</v>
      </c>
      <c r="B880" s="551" t="s">
        <v>490</v>
      </c>
      <c r="C880" s="657" t="s">
        <v>491</v>
      </c>
      <c r="D880" s="657"/>
      <c r="E880" s="657"/>
      <c r="F880" s="657"/>
      <c r="G880" s="658"/>
      <c r="H880" s="582" t="s">
        <v>311</v>
      </c>
      <c r="I880" s="530" t="s">
        <v>2177</v>
      </c>
      <c r="J880" s="532"/>
    </row>
    <row r="881" spans="1:10" ht="12.75">
      <c r="A881" s="551" t="s">
        <v>311</v>
      </c>
      <c r="B881" s="551" t="s">
        <v>492</v>
      </c>
      <c r="C881" s="657" t="s">
        <v>493</v>
      </c>
      <c r="D881" s="657"/>
      <c r="E881" s="657"/>
      <c r="F881" s="657"/>
      <c r="G881" s="658"/>
      <c r="H881" s="582" t="s">
        <v>311</v>
      </c>
      <c r="I881" s="530" t="s">
        <v>2178</v>
      </c>
      <c r="J881" s="532"/>
    </row>
    <row r="882" spans="1:10" ht="12.75">
      <c r="A882" s="551" t="s">
        <v>311</v>
      </c>
      <c r="B882" s="551" t="s">
        <v>496</v>
      </c>
      <c r="C882" s="657" t="s">
        <v>497</v>
      </c>
      <c r="D882" s="657"/>
      <c r="E882" s="657"/>
      <c r="F882" s="657"/>
      <c r="G882" s="658"/>
      <c r="H882" s="582" t="s">
        <v>311</v>
      </c>
      <c r="I882" s="530" t="s">
        <v>2179</v>
      </c>
      <c r="J882" s="532"/>
    </row>
    <row r="883" spans="1:10" ht="12.75">
      <c r="A883" s="551" t="s">
        <v>311</v>
      </c>
      <c r="B883" s="551" t="s">
        <v>500</v>
      </c>
      <c r="C883" s="657" t="s">
        <v>501</v>
      </c>
      <c r="D883" s="657"/>
      <c r="E883" s="657"/>
      <c r="F883" s="657"/>
      <c r="G883" s="658"/>
      <c r="H883" s="582" t="s">
        <v>311</v>
      </c>
      <c r="I883" s="530" t="s">
        <v>2180</v>
      </c>
      <c r="J883" s="532"/>
    </row>
    <row r="884" spans="1:10" ht="12.75">
      <c r="A884" s="551" t="s">
        <v>311</v>
      </c>
      <c r="B884" s="551" t="s">
        <v>502</v>
      </c>
      <c r="C884" s="657" t="s">
        <v>503</v>
      </c>
      <c r="D884" s="657"/>
      <c r="E884" s="657"/>
      <c r="F884" s="657"/>
      <c r="G884" s="658"/>
      <c r="H884" s="582" t="s">
        <v>311</v>
      </c>
      <c r="I884" s="530" t="s">
        <v>2181</v>
      </c>
      <c r="J884" s="532"/>
    </row>
    <row r="885" spans="1:10" ht="12.75">
      <c r="A885" s="551" t="s">
        <v>311</v>
      </c>
      <c r="B885" s="551" t="s">
        <v>504</v>
      </c>
      <c r="C885" s="657" t="s">
        <v>505</v>
      </c>
      <c r="D885" s="657"/>
      <c r="E885" s="657"/>
      <c r="F885" s="657"/>
      <c r="G885" s="658"/>
      <c r="H885" s="582" t="s">
        <v>311</v>
      </c>
      <c r="I885" s="530" t="s">
        <v>2182</v>
      </c>
      <c r="J885" s="532"/>
    </row>
    <row r="886" spans="1:10" ht="12.75">
      <c r="A886" s="551" t="s">
        <v>311</v>
      </c>
      <c r="B886" s="551" t="s">
        <v>506</v>
      </c>
      <c r="C886" s="657" t="s">
        <v>507</v>
      </c>
      <c r="D886" s="657"/>
      <c r="E886" s="657"/>
      <c r="F886" s="657"/>
      <c r="G886" s="658"/>
      <c r="H886" s="582" t="s">
        <v>311</v>
      </c>
      <c r="I886" s="530" t="s">
        <v>2183</v>
      </c>
      <c r="J886" s="532"/>
    </row>
    <row r="887" spans="1:10" ht="12.75">
      <c r="A887" s="537" t="s">
        <v>311</v>
      </c>
      <c r="B887" s="537" t="s">
        <v>511</v>
      </c>
      <c r="C887" s="659" t="s">
        <v>512</v>
      </c>
      <c r="D887" s="659"/>
      <c r="E887" s="659"/>
      <c r="F887" s="659"/>
      <c r="G887" s="660"/>
      <c r="H887" s="584" t="s">
        <v>2184</v>
      </c>
      <c r="I887" s="531" t="s">
        <v>2185</v>
      </c>
      <c r="J887" s="532">
        <v>78.17378048780489</v>
      </c>
    </row>
    <row r="888" spans="1:10" ht="12.75">
      <c r="A888" s="551" t="s">
        <v>311</v>
      </c>
      <c r="B888" s="551" t="s">
        <v>515</v>
      </c>
      <c r="C888" s="657" t="s">
        <v>516</v>
      </c>
      <c r="D888" s="657"/>
      <c r="E888" s="657"/>
      <c r="F888" s="657"/>
      <c r="G888" s="658"/>
      <c r="H888" s="582" t="s">
        <v>311</v>
      </c>
      <c r="I888" s="530" t="s">
        <v>2186</v>
      </c>
      <c r="J888" s="532"/>
    </row>
    <row r="889" spans="1:10" ht="12.75">
      <c r="A889" s="551" t="s">
        <v>311</v>
      </c>
      <c r="B889" s="551" t="s">
        <v>520</v>
      </c>
      <c r="C889" s="657" t="s">
        <v>521</v>
      </c>
      <c r="D889" s="657"/>
      <c r="E889" s="657"/>
      <c r="F889" s="657"/>
      <c r="G889" s="658"/>
      <c r="H889" s="582" t="s">
        <v>311</v>
      </c>
      <c r="I889" s="530" t="s">
        <v>2187</v>
      </c>
      <c r="J889" s="532"/>
    </row>
    <row r="890" spans="1:10" ht="12.75">
      <c r="A890" s="551" t="s">
        <v>311</v>
      </c>
      <c r="B890" s="551" t="s">
        <v>523</v>
      </c>
      <c r="C890" s="657" t="s">
        <v>512</v>
      </c>
      <c r="D890" s="657"/>
      <c r="E890" s="657"/>
      <c r="F890" s="657"/>
      <c r="G890" s="658"/>
      <c r="H890" s="582" t="s">
        <v>311</v>
      </c>
      <c r="I890" s="530" t="s">
        <v>2188</v>
      </c>
      <c r="J890" s="532"/>
    </row>
    <row r="891" spans="1:10" ht="12.75">
      <c r="A891" s="537" t="s">
        <v>1773</v>
      </c>
      <c r="B891" s="537" t="s">
        <v>1207</v>
      </c>
      <c r="C891" s="659" t="s">
        <v>2084</v>
      </c>
      <c r="D891" s="659"/>
      <c r="E891" s="659"/>
      <c r="F891" s="659"/>
      <c r="G891" s="660"/>
      <c r="H891" s="584" t="s">
        <v>1205</v>
      </c>
      <c r="I891" s="531" t="s">
        <v>2189</v>
      </c>
      <c r="J891" s="532">
        <v>50</v>
      </c>
    </row>
    <row r="892" spans="1:10" ht="12.75">
      <c r="A892" s="537" t="s">
        <v>311</v>
      </c>
      <c r="B892" s="537" t="s">
        <v>474</v>
      </c>
      <c r="C892" s="659" t="s">
        <v>475</v>
      </c>
      <c r="D892" s="659"/>
      <c r="E892" s="659"/>
      <c r="F892" s="659"/>
      <c r="G892" s="660"/>
      <c r="H892" s="584" t="s">
        <v>1205</v>
      </c>
      <c r="I892" s="531" t="s">
        <v>2189</v>
      </c>
      <c r="J892" s="532">
        <v>50</v>
      </c>
    </row>
    <row r="893" spans="1:10" ht="12.75">
      <c r="A893" s="551" t="s">
        <v>311</v>
      </c>
      <c r="B893" s="551" t="s">
        <v>476</v>
      </c>
      <c r="C893" s="657" t="s">
        <v>477</v>
      </c>
      <c r="D893" s="657"/>
      <c r="E893" s="657"/>
      <c r="F893" s="657"/>
      <c r="G893" s="658"/>
      <c r="H893" s="582" t="s">
        <v>311</v>
      </c>
      <c r="I893" s="530" t="s">
        <v>2189</v>
      </c>
      <c r="J893" s="532"/>
    </row>
    <row r="894" spans="1:10" ht="12.75">
      <c r="A894" s="537" t="s">
        <v>1773</v>
      </c>
      <c r="B894" s="537" t="s">
        <v>1448</v>
      </c>
      <c r="C894" s="659" t="s">
        <v>2190</v>
      </c>
      <c r="D894" s="659"/>
      <c r="E894" s="659"/>
      <c r="F894" s="659"/>
      <c r="G894" s="660"/>
      <c r="H894" s="584" t="s">
        <v>2191</v>
      </c>
      <c r="I894" s="531" t="s">
        <v>2192</v>
      </c>
      <c r="J894" s="532">
        <v>66.98376811594203</v>
      </c>
    </row>
    <row r="895" spans="1:10" ht="12.75">
      <c r="A895" s="537" t="s">
        <v>311</v>
      </c>
      <c r="B895" s="537" t="s">
        <v>464</v>
      </c>
      <c r="C895" s="659" t="s">
        <v>465</v>
      </c>
      <c r="D895" s="659"/>
      <c r="E895" s="659"/>
      <c r="F895" s="659"/>
      <c r="G895" s="660"/>
      <c r="H895" s="584" t="s">
        <v>1226</v>
      </c>
      <c r="I895" s="531" t="s">
        <v>1227</v>
      </c>
      <c r="J895" s="532">
        <v>0</v>
      </c>
    </row>
    <row r="896" spans="1:10" ht="12.75">
      <c r="A896" s="551" t="s">
        <v>311</v>
      </c>
      <c r="B896" s="551" t="s">
        <v>466</v>
      </c>
      <c r="C896" s="657" t="s">
        <v>467</v>
      </c>
      <c r="D896" s="657"/>
      <c r="E896" s="657"/>
      <c r="F896" s="657"/>
      <c r="G896" s="658"/>
      <c r="H896" s="582" t="s">
        <v>311</v>
      </c>
      <c r="I896" s="530" t="s">
        <v>1227</v>
      </c>
      <c r="J896" s="532"/>
    </row>
    <row r="897" spans="1:10" ht="12.75">
      <c r="A897" s="551" t="s">
        <v>311</v>
      </c>
      <c r="B897" s="551" t="s">
        <v>470</v>
      </c>
      <c r="C897" s="657" t="s">
        <v>471</v>
      </c>
      <c r="D897" s="657"/>
      <c r="E897" s="657"/>
      <c r="F897" s="657"/>
      <c r="G897" s="658"/>
      <c r="H897" s="582" t="s">
        <v>311</v>
      </c>
      <c r="I897" s="530" t="s">
        <v>1227</v>
      </c>
      <c r="J897" s="532"/>
    </row>
    <row r="898" spans="1:10" ht="12.75">
      <c r="A898" s="537" t="s">
        <v>311</v>
      </c>
      <c r="B898" s="537" t="s">
        <v>474</v>
      </c>
      <c r="C898" s="659" t="s">
        <v>475</v>
      </c>
      <c r="D898" s="659"/>
      <c r="E898" s="659"/>
      <c r="F898" s="659"/>
      <c r="G898" s="660"/>
      <c r="H898" s="584" t="s">
        <v>2193</v>
      </c>
      <c r="I898" s="531" t="s">
        <v>2194</v>
      </c>
      <c r="J898" s="532">
        <v>63.52574358974359</v>
      </c>
    </row>
    <row r="899" spans="1:10" ht="12.75">
      <c r="A899" s="551" t="s">
        <v>311</v>
      </c>
      <c r="B899" s="551" t="s">
        <v>476</v>
      </c>
      <c r="C899" s="657" t="s">
        <v>477</v>
      </c>
      <c r="D899" s="657"/>
      <c r="E899" s="657"/>
      <c r="F899" s="657"/>
      <c r="G899" s="658"/>
      <c r="H899" s="582" t="s">
        <v>311</v>
      </c>
      <c r="I899" s="530" t="s">
        <v>2194</v>
      </c>
      <c r="J899" s="532"/>
    </row>
    <row r="900" spans="1:10" ht="12.75">
      <c r="A900" s="537" t="s">
        <v>311</v>
      </c>
      <c r="B900" s="537" t="s">
        <v>488</v>
      </c>
      <c r="C900" s="659" t="s">
        <v>489</v>
      </c>
      <c r="D900" s="659"/>
      <c r="E900" s="659"/>
      <c r="F900" s="659"/>
      <c r="G900" s="660"/>
      <c r="H900" s="584" t="s">
        <v>2195</v>
      </c>
      <c r="I900" s="531" t="s">
        <v>2195</v>
      </c>
      <c r="J900" s="532">
        <v>100</v>
      </c>
    </row>
    <row r="901" spans="1:10" ht="12.75">
      <c r="A901" s="551" t="s">
        <v>311</v>
      </c>
      <c r="B901" s="551" t="s">
        <v>490</v>
      </c>
      <c r="C901" s="657" t="s">
        <v>491</v>
      </c>
      <c r="D901" s="657"/>
      <c r="E901" s="657"/>
      <c r="F901" s="657"/>
      <c r="G901" s="658"/>
      <c r="H901" s="582" t="s">
        <v>311</v>
      </c>
      <c r="I901" s="530" t="s">
        <v>2195</v>
      </c>
      <c r="J901" s="532"/>
    </row>
    <row r="902" spans="1:10" ht="12.75">
      <c r="A902" s="537" t="s">
        <v>1773</v>
      </c>
      <c r="B902" s="537" t="s">
        <v>1800</v>
      </c>
      <c r="C902" s="659" t="s">
        <v>2120</v>
      </c>
      <c r="D902" s="659"/>
      <c r="E902" s="659"/>
      <c r="F902" s="659"/>
      <c r="G902" s="660"/>
      <c r="H902" s="584" t="s">
        <v>1340</v>
      </c>
      <c r="I902" s="531" t="s">
        <v>1340</v>
      </c>
      <c r="J902" s="532">
        <v>100</v>
      </c>
    </row>
    <row r="903" spans="1:10" ht="12.75">
      <c r="A903" s="537" t="s">
        <v>311</v>
      </c>
      <c r="B903" s="537" t="s">
        <v>464</v>
      </c>
      <c r="C903" s="659" t="s">
        <v>465</v>
      </c>
      <c r="D903" s="659"/>
      <c r="E903" s="659"/>
      <c r="F903" s="659"/>
      <c r="G903" s="660"/>
      <c r="H903" s="584" t="s">
        <v>2196</v>
      </c>
      <c r="I903" s="531" t="s">
        <v>2196</v>
      </c>
      <c r="J903" s="532">
        <v>100</v>
      </c>
    </row>
    <row r="904" spans="1:10" ht="12.75">
      <c r="A904" s="551" t="s">
        <v>311</v>
      </c>
      <c r="B904" s="551" t="s">
        <v>466</v>
      </c>
      <c r="C904" s="657" t="s">
        <v>467</v>
      </c>
      <c r="D904" s="657"/>
      <c r="E904" s="657"/>
      <c r="F904" s="657"/>
      <c r="G904" s="658"/>
      <c r="H904" s="582" t="s">
        <v>311</v>
      </c>
      <c r="I904" s="530" t="s">
        <v>2196</v>
      </c>
      <c r="J904" s="532"/>
    </row>
    <row r="905" spans="1:10" ht="12.75">
      <c r="A905" s="537" t="s">
        <v>311</v>
      </c>
      <c r="B905" s="537" t="s">
        <v>474</v>
      </c>
      <c r="C905" s="659" t="s">
        <v>475</v>
      </c>
      <c r="D905" s="659"/>
      <c r="E905" s="659"/>
      <c r="F905" s="659"/>
      <c r="G905" s="660"/>
      <c r="H905" s="584" t="s">
        <v>2197</v>
      </c>
      <c r="I905" s="531" t="s">
        <v>2197</v>
      </c>
      <c r="J905" s="532">
        <v>100</v>
      </c>
    </row>
    <row r="906" spans="1:10" ht="12.75">
      <c r="A906" s="551" t="s">
        <v>311</v>
      </c>
      <c r="B906" s="551" t="s">
        <v>476</v>
      </c>
      <c r="C906" s="657" t="s">
        <v>477</v>
      </c>
      <c r="D906" s="657"/>
      <c r="E906" s="657"/>
      <c r="F906" s="657"/>
      <c r="G906" s="658"/>
      <c r="H906" s="582" t="s">
        <v>311</v>
      </c>
      <c r="I906" s="530" t="s">
        <v>2198</v>
      </c>
      <c r="J906" s="532"/>
    </row>
    <row r="907" spans="1:10" ht="12.75">
      <c r="A907" s="551" t="s">
        <v>311</v>
      </c>
      <c r="B907" s="551" t="s">
        <v>484</v>
      </c>
      <c r="C907" s="657" t="s">
        <v>485</v>
      </c>
      <c r="D907" s="657"/>
      <c r="E907" s="657"/>
      <c r="F907" s="657"/>
      <c r="G907" s="658"/>
      <c r="H907" s="582" t="s">
        <v>311</v>
      </c>
      <c r="I907" s="530" t="s">
        <v>2199</v>
      </c>
      <c r="J907" s="532"/>
    </row>
    <row r="908" spans="1:10" ht="12.75">
      <c r="A908" s="537" t="s">
        <v>311</v>
      </c>
      <c r="B908" s="537" t="s">
        <v>488</v>
      </c>
      <c r="C908" s="659" t="s">
        <v>489</v>
      </c>
      <c r="D908" s="659"/>
      <c r="E908" s="659"/>
      <c r="F908" s="659"/>
      <c r="G908" s="660"/>
      <c r="H908" s="584" t="s">
        <v>2200</v>
      </c>
      <c r="I908" s="531" t="s">
        <v>2200</v>
      </c>
      <c r="J908" s="532">
        <v>100</v>
      </c>
    </row>
    <row r="909" spans="1:10" ht="12.75">
      <c r="A909" s="551" t="s">
        <v>311</v>
      </c>
      <c r="B909" s="551" t="s">
        <v>490</v>
      </c>
      <c r="C909" s="657" t="s">
        <v>491</v>
      </c>
      <c r="D909" s="657"/>
      <c r="E909" s="657"/>
      <c r="F909" s="657"/>
      <c r="G909" s="658"/>
      <c r="H909" s="582" t="s">
        <v>311</v>
      </c>
      <c r="I909" s="530" t="s">
        <v>2200</v>
      </c>
      <c r="J909" s="532"/>
    </row>
    <row r="910" spans="1:10" ht="12.75">
      <c r="A910" s="537" t="s">
        <v>1773</v>
      </c>
      <c r="B910" s="537" t="s">
        <v>1481</v>
      </c>
      <c r="C910" s="659" t="s">
        <v>2123</v>
      </c>
      <c r="D910" s="659"/>
      <c r="E910" s="659"/>
      <c r="F910" s="659"/>
      <c r="G910" s="660"/>
      <c r="H910" s="584" t="s">
        <v>2201</v>
      </c>
      <c r="I910" s="531" t="s">
        <v>2202</v>
      </c>
      <c r="J910" s="532">
        <v>90.36853475151293</v>
      </c>
    </row>
    <row r="911" spans="1:10" ht="12.75">
      <c r="A911" s="537" t="s">
        <v>311</v>
      </c>
      <c r="B911" s="537" t="s">
        <v>605</v>
      </c>
      <c r="C911" s="659" t="s">
        <v>606</v>
      </c>
      <c r="D911" s="659"/>
      <c r="E911" s="659"/>
      <c r="F911" s="659"/>
      <c r="G911" s="660"/>
      <c r="H911" s="584" t="s">
        <v>2201</v>
      </c>
      <c r="I911" s="531" t="s">
        <v>2202</v>
      </c>
      <c r="J911" s="532">
        <v>90.36853475151293</v>
      </c>
    </row>
    <row r="912" spans="1:10" ht="12.75">
      <c r="A912" s="551" t="s">
        <v>311</v>
      </c>
      <c r="B912" s="551" t="s">
        <v>612</v>
      </c>
      <c r="C912" s="657" t="s">
        <v>437</v>
      </c>
      <c r="D912" s="657"/>
      <c r="E912" s="657"/>
      <c r="F912" s="657"/>
      <c r="G912" s="658"/>
      <c r="H912" s="582" t="s">
        <v>311</v>
      </c>
      <c r="I912" s="530" t="s">
        <v>2202</v>
      </c>
      <c r="J912" s="532"/>
    </row>
    <row r="913" spans="1:10" ht="12.75">
      <c r="A913" s="551"/>
      <c r="B913" s="551"/>
      <c r="C913" s="552"/>
      <c r="D913" s="552"/>
      <c r="E913" s="552"/>
      <c r="F913" s="552"/>
      <c r="G913" s="553"/>
      <c r="H913" s="582"/>
      <c r="I913" s="530"/>
      <c r="J913" s="532"/>
    </row>
    <row r="914" spans="1:10" ht="12.75">
      <c r="A914" s="590" t="s">
        <v>311</v>
      </c>
      <c r="B914" s="666" t="s">
        <v>2203</v>
      </c>
      <c r="C914" s="667"/>
      <c r="D914" s="667"/>
      <c r="E914" s="667"/>
      <c r="F914" s="667"/>
      <c r="G914" s="668"/>
      <c r="H914" s="581" t="s">
        <v>997</v>
      </c>
      <c r="I914" s="542" t="s">
        <v>998</v>
      </c>
      <c r="J914" s="543">
        <v>92.25724184590447</v>
      </c>
    </row>
    <row r="915" spans="1:10" ht="12.75">
      <c r="A915" s="537" t="s">
        <v>311</v>
      </c>
      <c r="B915" s="669" t="s">
        <v>2204</v>
      </c>
      <c r="C915" s="670"/>
      <c r="D915" s="670"/>
      <c r="E915" s="670"/>
      <c r="F915" s="670"/>
      <c r="G915" s="671"/>
      <c r="H915" s="584" t="s">
        <v>2205</v>
      </c>
      <c r="I915" s="531" t="s">
        <v>2206</v>
      </c>
      <c r="J915" s="532">
        <v>97.55257844047355</v>
      </c>
    </row>
    <row r="916" spans="1:10" ht="12.75">
      <c r="A916" s="548" t="s">
        <v>311</v>
      </c>
      <c r="B916" s="663" t="s">
        <v>1130</v>
      </c>
      <c r="C916" s="664"/>
      <c r="D916" s="664"/>
      <c r="E916" s="664"/>
      <c r="F916" s="664"/>
      <c r="G916" s="665"/>
      <c r="H916" s="583" t="s">
        <v>2207</v>
      </c>
      <c r="I916" s="533" t="s">
        <v>2208</v>
      </c>
      <c r="J916" s="534">
        <v>106.20880404912758</v>
      </c>
    </row>
    <row r="917" spans="1:10" ht="12.75">
      <c r="A917" s="548" t="s">
        <v>311</v>
      </c>
      <c r="B917" s="663" t="s">
        <v>2024</v>
      </c>
      <c r="C917" s="664"/>
      <c r="D917" s="664"/>
      <c r="E917" s="664"/>
      <c r="F917" s="664"/>
      <c r="G917" s="665"/>
      <c r="H917" s="583" t="s">
        <v>2209</v>
      </c>
      <c r="I917" s="533" t="s">
        <v>2210</v>
      </c>
      <c r="J917" s="534">
        <v>119.02777777777777</v>
      </c>
    </row>
    <row r="918" spans="1:10" ht="12.75">
      <c r="A918" s="548" t="s">
        <v>311</v>
      </c>
      <c r="B918" s="663" t="s">
        <v>1138</v>
      </c>
      <c r="C918" s="664"/>
      <c r="D918" s="664"/>
      <c r="E918" s="664"/>
      <c r="F918" s="664"/>
      <c r="G918" s="665"/>
      <c r="H918" s="583" t="s">
        <v>2211</v>
      </c>
      <c r="I918" s="533" t="s">
        <v>2212</v>
      </c>
      <c r="J918" s="534">
        <v>98.56975942984401</v>
      </c>
    </row>
    <row r="919" spans="1:10" ht="12.75">
      <c r="A919" s="548" t="s">
        <v>311</v>
      </c>
      <c r="B919" s="663" t="s">
        <v>2027</v>
      </c>
      <c r="C919" s="664"/>
      <c r="D919" s="664"/>
      <c r="E919" s="664"/>
      <c r="F919" s="664"/>
      <c r="G919" s="665"/>
      <c r="H919" s="583" t="s">
        <v>2213</v>
      </c>
      <c r="I919" s="533" t="s">
        <v>2214</v>
      </c>
      <c r="J919" s="534">
        <v>87.07181541100773</v>
      </c>
    </row>
    <row r="920" spans="1:10" ht="12.75">
      <c r="A920" s="548" t="s">
        <v>311</v>
      </c>
      <c r="B920" s="663" t="s">
        <v>2215</v>
      </c>
      <c r="C920" s="664"/>
      <c r="D920" s="664"/>
      <c r="E920" s="664"/>
      <c r="F920" s="664"/>
      <c r="G920" s="665"/>
      <c r="H920" s="583" t="s">
        <v>2216</v>
      </c>
      <c r="I920" s="533" t="s">
        <v>2217</v>
      </c>
      <c r="J920" s="534">
        <v>102.13803750799653</v>
      </c>
    </row>
    <row r="921" spans="1:10" ht="12.75">
      <c r="A921" s="548" t="s">
        <v>311</v>
      </c>
      <c r="B921" s="663" t="s">
        <v>2144</v>
      </c>
      <c r="C921" s="664"/>
      <c r="D921" s="664"/>
      <c r="E921" s="664"/>
      <c r="F921" s="664"/>
      <c r="G921" s="665"/>
      <c r="H921" s="583" t="s">
        <v>2218</v>
      </c>
      <c r="I921" s="533" t="s">
        <v>2219</v>
      </c>
      <c r="J921" s="534">
        <v>99.20441896588954</v>
      </c>
    </row>
    <row r="922" spans="1:10" ht="12.75">
      <c r="A922" s="548" t="s">
        <v>311</v>
      </c>
      <c r="B922" s="663" t="s">
        <v>2033</v>
      </c>
      <c r="C922" s="664"/>
      <c r="D922" s="664"/>
      <c r="E922" s="664"/>
      <c r="F922" s="664"/>
      <c r="G922" s="665"/>
      <c r="H922" s="583" t="s">
        <v>2220</v>
      </c>
      <c r="I922" s="533" t="s">
        <v>2221</v>
      </c>
      <c r="J922" s="534">
        <v>97.81703820183147</v>
      </c>
    </row>
    <row r="923" spans="1:10" ht="12.75">
      <c r="A923" s="548" t="s">
        <v>311</v>
      </c>
      <c r="B923" s="663" t="s">
        <v>2222</v>
      </c>
      <c r="C923" s="664"/>
      <c r="D923" s="664"/>
      <c r="E923" s="664"/>
      <c r="F923" s="664"/>
      <c r="G923" s="665"/>
      <c r="H923" s="583" t="s">
        <v>2223</v>
      </c>
      <c r="I923" s="533" t="s">
        <v>2224</v>
      </c>
      <c r="J923" s="534">
        <v>73.29186467125328</v>
      </c>
    </row>
    <row r="924" spans="1:10" ht="12.75">
      <c r="A924" s="548" t="s">
        <v>311</v>
      </c>
      <c r="B924" s="663" t="s">
        <v>2225</v>
      </c>
      <c r="C924" s="664"/>
      <c r="D924" s="664"/>
      <c r="E924" s="664"/>
      <c r="F924" s="664"/>
      <c r="G924" s="665"/>
      <c r="H924" s="583" t="s">
        <v>2226</v>
      </c>
      <c r="I924" s="533" t="s">
        <v>2227</v>
      </c>
      <c r="J924" s="534">
        <v>100.59110464783265</v>
      </c>
    </row>
    <row r="925" spans="1:10" ht="12.75">
      <c r="A925" s="548" t="s">
        <v>311</v>
      </c>
      <c r="B925" s="663" t="s">
        <v>2038</v>
      </c>
      <c r="C925" s="664"/>
      <c r="D925" s="664"/>
      <c r="E925" s="664"/>
      <c r="F925" s="664"/>
      <c r="G925" s="665"/>
      <c r="H925" s="583" t="s">
        <v>2228</v>
      </c>
      <c r="I925" s="533" t="s">
        <v>2229</v>
      </c>
      <c r="J925" s="534">
        <v>99.99269535472071</v>
      </c>
    </row>
    <row r="926" spans="1:10" ht="12.75">
      <c r="A926" s="548" t="s">
        <v>311</v>
      </c>
      <c r="B926" s="663" t="s">
        <v>2230</v>
      </c>
      <c r="C926" s="664"/>
      <c r="D926" s="664"/>
      <c r="E926" s="664"/>
      <c r="F926" s="664"/>
      <c r="G926" s="665"/>
      <c r="H926" s="583" t="s">
        <v>1808</v>
      </c>
      <c r="I926" s="533" t="s">
        <v>2231</v>
      </c>
      <c r="J926" s="534">
        <v>110.82306666666666</v>
      </c>
    </row>
    <row r="927" spans="1:10" ht="12.75">
      <c r="A927" s="537" t="s">
        <v>311</v>
      </c>
      <c r="B927" s="537" t="s">
        <v>1776</v>
      </c>
      <c r="C927" s="659" t="s">
        <v>1777</v>
      </c>
      <c r="D927" s="659"/>
      <c r="E927" s="659"/>
      <c r="F927" s="659"/>
      <c r="G927" s="660"/>
      <c r="H927" s="584" t="s">
        <v>2205</v>
      </c>
      <c r="I927" s="531" t="s">
        <v>2206</v>
      </c>
      <c r="J927" s="532">
        <v>97.55257844047355</v>
      </c>
    </row>
    <row r="928" spans="1:10" ht="12.75">
      <c r="A928" s="537" t="s">
        <v>1811</v>
      </c>
      <c r="B928" s="537" t="s">
        <v>1156</v>
      </c>
      <c r="C928" s="659" t="s">
        <v>2232</v>
      </c>
      <c r="D928" s="659"/>
      <c r="E928" s="659"/>
      <c r="F928" s="659"/>
      <c r="G928" s="660"/>
      <c r="H928" s="584" t="s">
        <v>2233</v>
      </c>
      <c r="I928" s="531" t="s">
        <v>2234</v>
      </c>
      <c r="J928" s="532">
        <v>102.61435593515775</v>
      </c>
    </row>
    <row r="929" spans="1:10" ht="12.75">
      <c r="A929" s="537" t="s">
        <v>311</v>
      </c>
      <c r="B929" s="537" t="s">
        <v>464</v>
      </c>
      <c r="C929" s="659" t="s">
        <v>465</v>
      </c>
      <c r="D929" s="659"/>
      <c r="E929" s="659"/>
      <c r="F929" s="659"/>
      <c r="G929" s="660"/>
      <c r="H929" s="584" t="s">
        <v>1652</v>
      </c>
      <c r="I929" s="531" t="s">
        <v>1652</v>
      </c>
      <c r="J929" s="532">
        <v>100</v>
      </c>
    </row>
    <row r="930" spans="1:10" ht="12.75">
      <c r="A930" s="551" t="s">
        <v>311</v>
      </c>
      <c r="B930" s="551" t="s">
        <v>466</v>
      </c>
      <c r="C930" s="657" t="s">
        <v>467</v>
      </c>
      <c r="D930" s="657"/>
      <c r="E930" s="657"/>
      <c r="F930" s="657"/>
      <c r="G930" s="658"/>
      <c r="H930" s="582" t="s">
        <v>311</v>
      </c>
      <c r="I930" s="530" t="s">
        <v>2235</v>
      </c>
      <c r="J930" s="532"/>
    </row>
    <row r="931" spans="1:10" ht="12.75">
      <c r="A931" s="551" t="s">
        <v>311</v>
      </c>
      <c r="B931" s="551" t="s">
        <v>470</v>
      </c>
      <c r="C931" s="657" t="s">
        <v>471</v>
      </c>
      <c r="D931" s="657"/>
      <c r="E931" s="657"/>
      <c r="F931" s="657"/>
      <c r="G931" s="658"/>
      <c r="H931" s="582" t="s">
        <v>311</v>
      </c>
      <c r="I931" s="530" t="s">
        <v>2236</v>
      </c>
      <c r="J931" s="532"/>
    </row>
    <row r="932" spans="1:10" ht="12.75">
      <c r="A932" s="551" t="s">
        <v>311</v>
      </c>
      <c r="B932" s="551" t="s">
        <v>472</v>
      </c>
      <c r="C932" s="657" t="s">
        <v>473</v>
      </c>
      <c r="D932" s="657"/>
      <c r="E932" s="657"/>
      <c r="F932" s="657"/>
      <c r="G932" s="658"/>
      <c r="H932" s="582" t="s">
        <v>311</v>
      </c>
      <c r="I932" s="530" t="s">
        <v>1353</v>
      </c>
      <c r="J932" s="532"/>
    </row>
    <row r="933" spans="1:10" ht="12.75">
      <c r="A933" s="537" t="s">
        <v>311</v>
      </c>
      <c r="B933" s="537" t="s">
        <v>474</v>
      </c>
      <c r="C933" s="659" t="s">
        <v>475</v>
      </c>
      <c r="D933" s="659"/>
      <c r="E933" s="659"/>
      <c r="F933" s="659"/>
      <c r="G933" s="660"/>
      <c r="H933" s="584" t="s">
        <v>2237</v>
      </c>
      <c r="I933" s="531" t="s">
        <v>2237</v>
      </c>
      <c r="J933" s="532">
        <v>100</v>
      </c>
    </row>
    <row r="934" spans="1:10" ht="12.75">
      <c r="A934" s="551" t="s">
        <v>311</v>
      </c>
      <c r="B934" s="551" t="s">
        <v>476</v>
      </c>
      <c r="C934" s="657" t="s">
        <v>477</v>
      </c>
      <c r="D934" s="657"/>
      <c r="E934" s="657"/>
      <c r="F934" s="657"/>
      <c r="G934" s="658"/>
      <c r="H934" s="582" t="s">
        <v>311</v>
      </c>
      <c r="I934" s="530" t="s">
        <v>2238</v>
      </c>
      <c r="J934" s="532"/>
    </row>
    <row r="935" spans="1:10" ht="12.75">
      <c r="A935" s="551" t="s">
        <v>311</v>
      </c>
      <c r="B935" s="551" t="s">
        <v>480</v>
      </c>
      <c r="C935" s="657" t="s">
        <v>481</v>
      </c>
      <c r="D935" s="657"/>
      <c r="E935" s="657"/>
      <c r="F935" s="657"/>
      <c r="G935" s="658"/>
      <c r="H935" s="582" t="s">
        <v>311</v>
      </c>
      <c r="I935" s="530" t="s">
        <v>2239</v>
      </c>
      <c r="J935" s="532"/>
    </row>
    <row r="936" spans="1:10" ht="12.75">
      <c r="A936" s="551" t="s">
        <v>311</v>
      </c>
      <c r="B936" s="551" t="s">
        <v>482</v>
      </c>
      <c r="C936" s="657" t="s">
        <v>483</v>
      </c>
      <c r="D936" s="657"/>
      <c r="E936" s="657"/>
      <c r="F936" s="657"/>
      <c r="G936" s="658"/>
      <c r="H936" s="582" t="s">
        <v>311</v>
      </c>
      <c r="I936" s="530" t="s">
        <v>2240</v>
      </c>
      <c r="J936" s="532"/>
    </row>
    <row r="937" spans="1:10" ht="12.75">
      <c r="A937" s="551" t="s">
        <v>311</v>
      </c>
      <c r="B937" s="551" t="s">
        <v>484</v>
      </c>
      <c r="C937" s="657" t="s">
        <v>485</v>
      </c>
      <c r="D937" s="657"/>
      <c r="E937" s="657"/>
      <c r="F937" s="657"/>
      <c r="G937" s="658"/>
      <c r="H937" s="582" t="s">
        <v>311</v>
      </c>
      <c r="I937" s="530" t="s">
        <v>2241</v>
      </c>
      <c r="J937" s="532"/>
    </row>
    <row r="938" spans="1:10" ht="12.75">
      <c r="A938" s="551" t="s">
        <v>311</v>
      </c>
      <c r="B938" s="551" t="s">
        <v>486</v>
      </c>
      <c r="C938" s="657" t="s">
        <v>487</v>
      </c>
      <c r="D938" s="657"/>
      <c r="E938" s="657"/>
      <c r="F938" s="657"/>
      <c r="G938" s="658"/>
      <c r="H938" s="582" t="s">
        <v>311</v>
      </c>
      <c r="I938" s="530" t="s">
        <v>1201</v>
      </c>
      <c r="J938" s="532"/>
    </row>
    <row r="939" spans="1:10" ht="12.75">
      <c r="A939" s="537" t="s">
        <v>311</v>
      </c>
      <c r="B939" s="537" t="s">
        <v>488</v>
      </c>
      <c r="C939" s="659" t="s">
        <v>489</v>
      </c>
      <c r="D939" s="659"/>
      <c r="E939" s="659"/>
      <c r="F939" s="659"/>
      <c r="G939" s="660"/>
      <c r="H939" s="584" t="s">
        <v>2242</v>
      </c>
      <c r="I939" s="531" t="s">
        <v>2243</v>
      </c>
      <c r="J939" s="532">
        <v>104.23276815749666</v>
      </c>
    </row>
    <row r="940" spans="1:10" ht="12.75">
      <c r="A940" s="551" t="s">
        <v>311</v>
      </c>
      <c r="B940" s="551" t="s">
        <v>490</v>
      </c>
      <c r="C940" s="657" t="s">
        <v>491</v>
      </c>
      <c r="D940" s="657"/>
      <c r="E940" s="657"/>
      <c r="F940" s="657"/>
      <c r="G940" s="658"/>
      <c r="H940" s="582" t="s">
        <v>311</v>
      </c>
      <c r="I940" s="530" t="s">
        <v>2244</v>
      </c>
      <c r="J940" s="532"/>
    </row>
    <row r="941" spans="1:10" ht="12.75">
      <c r="A941" s="551" t="s">
        <v>311</v>
      </c>
      <c r="B941" s="551" t="s">
        <v>492</v>
      </c>
      <c r="C941" s="657" t="s">
        <v>493</v>
      </c>
      <c r="D941" s="657"/>
      <c r="E941" s="657"/>
      <c r="F941" s="657"/>
      <c r="G941" s="658"/>
      <c r="H941" s="582" t="s">
        <v>311</v>
      </c>
      <c r="I941" s="530" t="s">
        <v>2245</v>
      </c>
      <c r="J941" s="532"/>
    </row>
    <row r="942" spans="1:10" ht="12.75">
      <c r="A942" s="551" t="s">
        <v>311</v>
      </c>
      <c r="B942" s="551" t="s">
        <v>494</v>
      </c>
      <c r="C942" s="657" t="s">
        <v>495</v>
      </c>
      <c r="D942" s="657"/>
      <c r="E942" s="657"/>
      <c r="F942" s="657"/>
      <c r="G942" s="658"/>
      <c r="H942" s="582" t="s">
        <v>311</v>
      </c>
      <c r="I942" s="530" t="s">
        <v>1287</v>
      </c>
      <c r="J942" s="532"/>
    </row>
    <row r="943" spans="1:10" ht="12.75">
      <c r="A943" s="551" t="s">
        <v>311</v>
      </c>
      <c r="B943" s="551" t="s">
        <v>496</v>
      </c>
      <c r="C943" s="657" t="s">
        <v>497</v>
      </c>
      <c r="D943" s="657"/>
      <c r="E943" s="657"/>
      <c r="F943" s="657"/>
      <c r="G943" s="658"/>
      <c r="H943" s="582" t="s">
        <v>311</v>
      </c>
      <c r="I943" s="530" t="s">
        <v>1889</v>
      </c>
      <c r="J943" s="532"/>
    </row>
    <row r="944" spans="1:10" ht="12.75">
      <c r="A944" s="551" t="s">
        <v>311</v>
      </c>
      <c r="B944" s="551" t="s">
        <v>500</v>
      </c>
      <c r="C944" s="657" t="s">
        <v>501</v>
      </c>
      <c r="D944" s="657"/>
      <c r="E944" s="657"/>
      <c r="F944" s="657"/>
      <c r="G944" s="658"/>
      <c r="H944" s="582" t="s">
        <v>311</v>
      </c>
      <c r="I944" s="530" t="s">
        <v>1959</v>
      </c>
      <c r="J944" s="532"/>
    </row>
    <row r="945" spans="1:10" ht="12.75">
      <c r="A945" s="551" t="s">
        <v>311</v>
      </c>
      <c r="B945" s="551" t="s">
        <v>504</v>
      </c>
      <c r="C945" s="657" t="s">
        <v>505</v>
      </c>
      <c r="D945" s="657"/>
      <c r="E945" s="657"/>
      <c r="F945" s="657"/>
      <c r="G945" s="658"/>
      <c r="H945" s="582" t="s">
        <v>311</v>
      </c>
      <c r="I945" s="530" t="s">
        <v>2246</v>
      </c>
      <c r="J945" s="532"/>
    </row>
    <row r="946" spans="1:10" ht="12.75">
      <c r="A946" s="551" t="s">
        <v>311</v>
      </c>
      <c r="B946" s="551" t="s">
        <v>506</v>
      </c>
      <c r="C946" s="657" t="s">
        <v>507</v>
      </c>
      <c r="D946" s="657"/>
      <c r="E946" s="657"/>
      <c r="F946" s="657"/>
      <c r="G946" s="658"/>
      <c r="H946" s="582" t="s">
        <v>311</v>
      </c>
      <c r="I946" s="530" t="s">
        <v>2247</v>
      </c>
      <c r="J946" s="532"/>
    </row>
    <row r="947" spans="1:10" ht="12.75">
      <c r="A947" s="537" t="s">
        <v>311</v>
      </c>
      <c r="B947" s="537" t="s">
        <v>511</v>
      </c>
      <c r="C947" s="659" t="s">
        <v>512</v>
      </c>
      <c r="D947" s="659"/>
      <c r="E947" s="659"/>
      <c r="F947" s="659"/>
      <c r="G947" s="660"/>
      <c r="H947" s="584" t="s">
        <v>2248</v>
      </c>
      <c r="I947" s="531" t="s">
        <v>2248</v>
      </c>
      <c r="J947" s="532">
        <v>100</v>
      </c>
    </row>
    <row r="948" spans="1:10" ht="12.75">
      <c r="A948" s="551" t="s">
        <v>311</v>
      </c>
      <c r="B948" s="551" t="s">
        <v>515</v>
      </c>
      <c r="C948" s="657" t="s">
        <v>516</v>
      </c>
      <c r="D948" s="657"/>
      <c r="E948" s="657"/>
      <c r="F948" s="657"/>
      <c r="G948" s="658"/>
      <c r="H948" s="582" t="s">
        <v>311</v>
      </c>
      <c r="I948" s="530" t="s">
        <v>2249</v>
      </c>
      <c r="J948" s="532"/>
    </row>
    <row r="949" spans="1:10" ht="12.75">
      <c r="A949" s="551" t="s">
        <v>311</v>
      </c>
      <c r="B949" s="551" t="s">
        <v>517</v>
      </c>
      <c r="C949" s="657" t="s">
        <v>518</v>
      </c>
      <c r="D949" s="657"/>
      <c r="E949" s="657"/>
      <c r="F949" s="657"/>
      <c r="G949" s="658"/>
      <c r="H949" s="582" t="s">
        <v>311</v>
      </c>
      <c r="I949" s="530" t="s">
        <v>2250</v>
      </c>
      <c r="J949" s="532"/>
    </row>
    <row r="950" spans="1:10" ht="12.75">
      <c r="A950" s="551" t="s">
        <v>311</v>
      </c>
      <c r="B950" s="551" t="s">
        <v>519</v>
      </c>
      <c r="C950" s="657" t="s">
        <v>120</v>
      </c>
      <c r="D950" s="657"/>
      <c r="E950" s="657"/>
      <c r="F950" s="657"/>
      <c r="G950" s="658"/>
      <c r="H950" s="582" t="s">
        <v>311</v>
      </c>
      <c r="I950" s="530" t="s">
        <v>2251</v>
      </c>
      <c r="J950" s="532"/>
    </row>
    <row r="951" spans="1:10" ht="12.75">
      <c r="A951" s="551" t="s">
        <v>311</v>
      </c>
      <c r="B951" s="551" t="s">
        <v>523</v>
      </c>
      <c r="C951" s="657" t="s">
        <v>512</v>
      </c>
      <c r="D951" s="657"/>
      <c r="E951" s="657"/>
      <c r="F951" s="657"/>
      <c r="G951" s="658"/>
      <c r="H951" s="582" t="s">
        <v>311</v>
      </c>
      <c r="I951" s="530" t="s">
        <v>2252</v>
      </c>
      <c r="J951" s="532"/>
    </row>
    <row r="952" spans="1:10" ht="12.75">
      <c r="A952" s="537" t="s">
        <v>311</v>
      </c>
      <c r="B952" s="537" t="s">
        <v>530</v>
      </c>
      <c r="C952" s="659" t="s">
        <v>531</v>
      </c>
      <c r="D952" s="659"/>
      <c r="E952" s="659"/>
      <c r="F952" s="659"/>
      <c r="G952" s="660"/>
      <c r="H952" s="584" t="s">
        <v>2253</v>
      </c>
      <c r="I952" s="531" t="s">
        <v>2253</v>
      </c>
      <c r="J952" s="532">
        <v>100</v>
      </c>
    </row>
    <row r="953" spans="1:10" ht="12.75">
      <c r="A953" s="551" t="s">
        <v>311</v>
      </c>
      <c r="B953" s="551" t="s">
        <v>532</v>
      </c>
      <c r="C953" s="657" t="s">
        <v>533</v>
      </c>
      <c r="D953" s="657"/>
      <c r="E953" s="657"/>
      <c r="F953" s="657"/>
      <c r="G953" s="658"/>
      <c r="H953" s="582" t="s">
        <v>311</v>
      </c>
      <c r="I953" s="530" t="s">
        <v>2253</v>
      </c>
      <c r="J953" s="532"/>
    </row>
    <row r="954" spans="1:10" ht="12.75">
      <c r="A954" s="537" t="s">
        <v>1811</v>
      </c>
      <c r="B954" s="537" t="s">
        <v>1189</v>
      </c>
      <c r="C954" s="659" t="s">
        <v>2254</v>
      </c>
      <c r="D954" s="659"/>
      <c r="E954" s="659"/>
      <c r="F954" s="659"/>
      <c r="G954" s="660"/>
      <c r="H954" s="584" t="s">
        <v>2255</v>
      </c>
      <c r="I954" s="531" t="s">
        <v>2256</v>
      </c>
      <c r="J954" s="532">
        <v>94.77001914561735</v>
      </c>
    </row>
    <row r="955" spans="1:10" ht="12.75">
      <c r="A955" s="537" t="s">
        <v>311</v>
      </c>
      <c r="B955" s="537" t="s">
        <v>445</v>
      </c>
      <c r="C955" s="659" t="s">
        <v>446</v>
      </c>
      <c r="D955" s="659"/>
      <c r="E955" s="659"/>
      <c r="F955" s="659"/>
      <c r="G955" s="660"/>
      <c r="H955" s="584" t="s">
        <v>2257</v>
      </c>
      <c r="I955" s="531" t="s">
        <v>2258</v>
      </c>
      <c r="J955" s="532">
        <v>98.34487243886318</v>
      </c>
    </row>
    <row r="956" spans="1:10" ht="12.75">
      <c r="A956" s="551" t="s">
        <v>311</v>
      </c>
      <c r="B956" s="551" t="s">
        <v>447</v>
      </c>
      <c r="C956" s="657" t="s">
        <v>448</v>
      </c>
      <c r="D956" s="657"/>
      <c r="E956" s="657"/>
      <c r="F956" s="657"/>
      <c r="G956" s="658"/>
      <c r="H956" s="582" t="s">
        <v>311</v>
      </c>
      <c r="I956" s="530" t="s">
        <v>2258</v>
      </c>
      <c r="J956" s="532"/>
    </row>
    <row r="957" spans="1:10" ht="12.75">
      <c r="A957" s="537" t="s">
        <v>311</v>
      </c>
      <c r="B957" s="537" t="s">
        <v>451</v>
      </c>
      <c r="C957" s="659" t="s">
        <v>452</v>
      </c>
      <c r="D957" s="659"/>
      <c r="E957" s="659"/>
      <c r="F957" s="659"/>
      <c r="G957" s="660"/>
      <c r="H957" s="584" t="s">
        <v>2259</v>
      </c>
      <c r="I957" s="531" t="s">
        <v>2260</v>
      </c>
      <c r="J957" s="532">
        <v>98.43934310436164</v>
      </c>
    </row>
    <row r="958" spans="1:10" ht="12.75">
      <c r="A958" s="551" t="s">
        <v>311</v>
      </c>
      <c r="B958" s="551" t="s">
        <v>453</v>
      </c>
      <c r="C958" s="657" t="s">
        <v>452</v>
      </c>
      <c r="D958" s="657"/>
      <c r="E958" s="657"/>
      <c r="F958" s="657"/>
      <c r="G958" s="658"/>
      <c r="H958" s="582" t="s">
        <v>311</v>
      </c>
      <c r="I958" s="530" t="s">
        <v>2260</v>
      </c>
      <c r="J958" s="532"/>
    </row>
    <row r="959" spans="1:10" ht="12.75">
      <c r="A959" s="537" t="s">
        <v>311</v>
      </c>
      <c r="B959" s="537" t="s">
        <v>454</v>
      </c>
      <c r="C959" s="659" t="s">
        <v>455</v>
      </c>
      <c r="D959" s="659"/>
      <c r="E959" s="659"/>
      <c r="F959" s="659"/>
      <c r="G959" s="660"/>
      <c r="H959" s="584" t="s">
        <v>2261</v>
      </c>
      <c r="I959" s="531" t="s">
        <v>2262</v>
      </c>
      <c r="J959" s="532">
        <v>98.20902085987505</v>
      </c>
    </row>
    <row r="960" spans="1:10" ht="12.75">
      <c r="A960" s="551" t="s">
        <v>311</v>
      </c>
      <c r="B960" s="551" t="s">
        <v>458</v>
      </c>
      <c r="C960" s="657" t="s">
        <v>459</v>
      </c>
      <c r="D960" s="657"/>
      <c r="E960" s="657"/>
      <c r="F960" s="657"/>
      <c r="G960" s="658"/>
      <c r="H960" s="582" t="s">
        <v>311</v>
      </c>
      <c r="I960" s="530" t="s">
        <v>2263</v>
      </c>
      <c r="J960" s="532"/>
    </row>
    <row r="961" spans="1:10" ht="12.75">
      <c r="A961" s="551" t="s">
        <v>311</v>
      </c>
      <c r="B961" s="551" t="s">
        <v>460</v>
      </c>
      <c r="C961" s="657" t="s">
        <v>461</v>
      </c>
      <c r="D961" s="657"/>
      <c r="E961" s="657"/>
      <c r="F961" s="657"/>
      <c r="G961" s="658"/>
      <c r="H961" s="582" t="s">
        <v>311</v>
      </c>
      <c r="I961" s="530" t="s">
        <v>2264</v>
      </c>
      <c r="J961" s="532"/>
    </row>
    <row r="962" spans="1:10" ht="12.75">
      <c r="A962" s="537" t="s">
        <v>311</v>
      </c>
      <c r="B962" s="537" t="s">
        <v>464</v>
      </c>
      <c r="C962" s="659" t="s">
        <v>465</v>
      </c>
      <c r="D962" s="659"/>
      <c r="E962" s="659"/>
      <c r="F962" s="659"/>
      <c r="G962" s="660"/>
      <c r="H962" s="584" t="s">
        <v>2265</v>
      </c>
      <c r="I962" s="531" t="s">
        <v>2266</v>
      </c>
      <c r="J962" s="532">
        <v>95.29014777378505</v>
      </c>
    </row>
    <row r="963" spans="1:10" ht="12.75">
      <c r="A963" s="551" t="s">
        <v>311</v>
      </c>
      <c r="B963" s="551" t="s">
        <v>466</v>
      </c>
      <c r="C963" s="657" t="s">
        <v>467</v>
      </c>
      <c r="D963" s="657"/>
      <c r="E963" s="657"/>
      <c r="F963" s="657"/>
      <c r="G963" s="658"/>
      <c r="H963" s="582" t="s">
        <v>311</v>
      </c>
      <c r="I963" s="530" t="s">
        <v>2267</v>
      </c>
      <c r="J963" s="532"/>
    </row>
    <row r="964" spans="1:10" ht="12.75">
      <c r="A964" s="551" t="s">
        <v>311</v>
      </c>
      <c r="B964" s="551" t="s">
        <v>468</v>
      </c>
      <c r="C964" s="657" t="s">
        <v>469</v>
      </c>
      <c r="D964" s="657"/>
      <c r="E964" s="657"/>
      <c r="F964" s="657"/>
      <c r="G964" s="658"/>
      <c r="H964" s="582" t="s">
        <v>311</v>
      </c>
      <c r="I964" s="530" t="s">
        <v>2268</v>
      </c>
      <c r="J964" s="532"/>
    </row>
    <row r="965" spans="1:10" ht="12.75">
      <c r="A965" s="537" t="s">
        <v>311</v>
      </c>
      <c r="B965" s="537" t="s">
        <v>474</v>
      </c>
      <c r="C965" s="659" t="s">
        <v>475</v>
      </c>
      <c r="D965" s="659"/>
      <c r="E965" s="659"/>
      <c r="F965" s="659"/>
      <c r="G965" s="660"/>
      <c r="H965" s="584" t="s">
        <v>2269</v>
      </c>
      <c r="I965" s="531" t="s">
        <v>2270</v>
      </c>
      <c r="J965" s="532">
        <v>92.86437710527368</v>
      </c>
    </row>
    <row r="966" spans="1:10" ht="12.75">
      <c r="A966" s="551" t="s">
        <v>311</v>
      </c>
      <c r="B966" s="551" t="s">
        <v>476</v>
      </c>
      <c r="C966" s="657" t="s">
        <v>477</v>
      </c>
      <c r="D966" s="657"/>
      <c r="E966" s="657"/>
      <c r="F966" s="657"/>
      <c r="G966" s="658"/>
      <c r="H966" s="582" t="s">
        <v>311</v>
      </c>
      <c r="I966" s="530" t="s">
        <v>2271</v>
      </c>
      <c r="J966" s="532"/>
    </row>
    <row r="967" spans="1:10" ht="12.75">
      <c r="A967" s="551" t="s">
        <v>311</v>
      </c>
      <c r="B967" s="551" t="s">
        <v>478</v>
      </c>
      <c r="C967" s="657" t="s">
        <v>479</v>
      </c>
      <c r="D967" s="657"/>
      <c r="E967" s="657"/>
      <c r="F967" s="657"/>
      <c r="G967" s="658"/>
      <c r="H967" s="582" t="s">
        <v>311</v>
      </c>
      <c r="I967" s="530" t="s">
        <v>2272</v>
      </c>
      <c r="J967" s="532"/>
    </row>
    <row r="968" spans="1:10" ht="12.75">
      <c r="A968" s="551" t="s">
        <v>311</v>
      </c>
      <c r="B968" s="551" t="s">
        <v>480</v>
      </c>
      <c r="C968" s="657" t="s">
        <v>481</v>
      </c>
      <c r="D968" s="657"/>
      <c r="E968" s="657"/>
      <c r="F968" s="657"/>
      <c r="G968" s="658"/>
      <c r="H968" s="582" t="s">
        <v>311</v>
      </c>
      <c r="I968" s="530" t="s">
        <v>2273</v>
      </c>
      <c r="J968" s="532"/>
    </row>
    <row r="969" spans="1:10" ht="12.75">
      <c r="A969" s="551" t="s">
        <v>311</v>
      </c>
      <c r="B969" s="551" t="s">
        <v>482</v>
      </c>
      <c r="C969" s="657" t="s">
        <v>483</v>
      </c>
      <c r="D969" s="657"/>
      <c r="E969" s="657"/>
      <c r="F969" s="657"/>
      <c r="G969" s="658"/>
      <c r="H969" s="582" t="s">
        <v>311</v>
      </c>
      <c r="I969" s="530" t="s">
        <v>2274</v>
      </c>
      <c r="J969" s="532"/>
    </row>
    <row r="970" spans="1:10" ht="12.75">
      <c r="A970" s="537" t="s">
        <v>311</v>
      </c>
      <c r="B970" s="537" t="s">
        <v>488</v>
      </c>
      <c r="C970" s="659" t="s">
        <v>489</v>
      </c>
      <c r="D970" s="659"/>
      <c r="E970" s="659"/>
      <c r="F970" s="659"/>
      <c r="G970" s="660"/>
      <c r="H970" s="584" t="s">
        <v>2275</v>
      </c>
      <c r="I970" s="531" t="s">
        <v>2276</v>
      </c>
      <c r="J970" s="532">
        <v>51.13655605626109</v>
      </c>
    </row>
    <row r="971" spans="1:10" ht="12.75">
      <c r="A971" s="551" t="s">
        <v>311</v>
      </c>
      <c r="B971" s="551" t="s">
        <v>490</v>
      </c>
      <c r="C971" s="657" t="s">
        <v>491</v>
      </c>
      <c r="D971" s="657"/>
      <c r="E971" s="657"/>
      <c r="F971" s="657"/>
      <c r="G971" s="658"/>
      <c r="H971" s="582" t="s">
        <v>311</v>
      </c>
      <c r="I971" s="530" t="s">
        <v>2277</v>
      </c>
      <c r="J971" s="532"/>
    </row>
    <row r="972" spans="1:10" ht="12.75">
      <c r="A972" s="551" t="s">
        <v>311</v>
      </c>
      <c r="B972" s="551" t="s">
        <v>492</v>
      </c>
      <c r="C972" s="657" t="s">
        <v>493</v>
      </c>
      <c r="D972" s="657"/>
      <c r="E972" s="657"/>
      <c r="F972" s="657"/>
      <c r="G972" s="658"/>
      <c r="H972" s="582" t="s">
        <v>311</v>
      </c>
      <c r="I972" s="530" t="s">
        <v>2278</v>
      </c>
      <c r="J972" s="532"/>
    </row>
    <row r="973" spans="1:10" ht="12.75">
      <c r="A973" s="537" t="s">
        <v>311</v>
      </c>
      <c r="B973" s="537" t="s">
        <v>511</v>
      </c>
      <c r="C973" s="659" t="s">
        <v>512</v>
      </c>
      <c r="D973" s="659"/>
      <c r="E973" s="659"/>
      <c r="F973" s="659"/>
      <c r="G973" s="660"/>
      <c r="H973" s="584" t="s">
        <v>2279</v>
      </c>
      <c r="I973" s="531" t="s">
        <v>2280</v>
      </c>
      <c r="J973" s="532">
        <v>31.03900898496575</v>
      </c>
    </row>
    <row r="974" spans="1:10" ht="12.75">
      <c r="A974" s="551" t="s">
        <v>311</v>
      </c>
      <c r="B974" s="551" t="s">
        <v>523</v>
      </c>
      <c r="C974" s="657" t="s">
        <v>512</v>
      </c>
      <c r="D974" s="657"/>
      <c r="E974" s="657"/>
      <c r="F974" s="657"/>
      <c r="G974" s="658"/>
      <c r="H974" s="582" t="s">
        <v>311</v>
      </c>
      <c r="I974" s="530" t="s">
        <v>2280</v>
      </c>
      <c r="J974" s="532"/>
    </row>
    <row r="975" spans="1:10" ht="12.75">
      <c r="A975" s="537" t="s">
        <v>1811</v>
      </c>
      <c r="B975" s="537" t="s">
        <v>1207</v>
      </c>
      <c r="C975" s="659" t="s">
        <v>2281</v>
      </c>
      <c r="D975" s="659"/>
      <c r="E975" s="659"/>
      <c r="F975" s="659"/>
      <c r="G975" s="660"/>
      <c r="H975" s="584" t="s">
        <v>2282</v>
      </c>
      <c r="I975" s="531" t="s">
        <v>2283</v>
      </c>
      <c r="J975" s="532">
        <v>98.4624</v>
      </c>
    </row>
    <row r="976" spans="1:10" ht="12.75">
      <c r="A976" s="537" t="s">
        <v>311</v>
      </c>
      <c r="B976" s="537" t="s">
        <v>464</v>
      </c>
      <c r="C976" s="659" t="s">
        <v>465</v>
      </c>
      <c r="D976" s="659"/>
      <c r="E976" s="659"/>
      <c r="F976" s="659"/>
      <c r="G976" s="660"/>
      <c r="H976" s="584" t="s">
        <v>2284</v>
      </c>
      <c r="I976" s="531" t="s">
        <v>2285</v>
      </c>
      <c r="J976" s="532">
        <v>95.96004672897197</v>
      </c>
    </row>
    <row r="977" spans="1:10" ht="12.75">
      <c r="A977" s="551" t="s">
        <v>311</v>
      </c>
      <c r="B977" s="551" t="s">
        <v>466</v>
      </c>
      <c r="C977" s="657" t="s">
        <v>467</v>
      </c>
      <c r="D977" s="657"/>
      <c r="E977" s="657"/>
      <c r="F977" s="657"/>
      <c r="G977" s="658"/>
      <c r="H977" s="582" t="s">
        <v>311</v>
      </c>
      <c r="I977" s="530" t="s">
        <v>2285</v>
      </c>
      <c r="J977" s="532"/>
    </row>
    <row r="978" spans="1:10" ht="12.75">
      <c r="A978" s="537" t="s">
        <v>311</v>
      </c>
      <c r="B978" s="537" t="s">
        <v>488</v>
      </c>
      <c r="C978" s="659" t="s">
        <v>489</v>
      </c>
      <c r="D978" s="659"/>
      <c r="E978" s="659"/>
      <c r="F978" s="659"/>
      <c r="G978" s="660"/>
      <c r="H978" s="584" t="s">
        <v>1226</v>
      </c>
      <c r="I978" s="531" t="s">
        <v>2286</v>
      </c>
      <c r="J978" s="532">
        <v>99.9965</v>
      </c>
    </row>
    <row r="979" spans="1:10" ht="12.75">
      <c r="A979" s="551" t="s">
        <v>311</v>
      </c>
      <c r="B979" s="551" t="s">
        <v>490</v>
      </c>
      <c r="C979" s="657" t="s">
        <v>491</v>
      </c>
      <c r="D979" s="657"/>
      <c r="E979" s="657"/>
      <c r="F979" s="657"/>
      <c r="G979" s="658"/>
      <c r="H979" s="582" t="s">
        <v>311</v>
      </c>
      <c r="I979" s="530" t="s">
        <v>2286</v>
      </c>
      <c r="J979" s="532"/>
    </row>
    <row r="980" spans="1:10" ht="12.75">
      <c r="A980" s="537" t="s">
        <v>311</v>
      </c>
      <c r="B980" s="537" t="s">
        <v>511</v>
      </c>
      <c r="C980" s="659" t="s">
        <v>512</v>
      </c>
      <c r="D980" s="659"/>
      <c r="E980" s="659"/>
      <c r="F980" s="659"/>
      <c r="G980" s="660"/>
      <c r="H980" s="584" t="s">
        <v>2287</v>
      </c>
      <c r="I980" s="531" t="s">
        <v>2287</v>
      </c>
      <c r="J980" s="532">
        <v>100</v>
      </c>
    </row>
    <row r="981" spans="1:10" ht="12.75">
      <c r="A981" s="551" t="s">
        <v>311</v>
      </c>
      <c r="B981" s="551" t="s">
        <v>523</v>
      </c>
      <c r="C981" s="657" t="s">
        <v>512</v>
      </c>
      <c r="D981" s="657"/>
      <c r="E981" s="657"/>
      <c r="F981" s="657"/>
      <c r="G981" s="658"/>
      <c r="H981" s="582" t="s">
        <v>311</v>
      </c>
      <c r="I981" s="530" t="s">
        <v>2287</v>
      </c>
      <c r="J981" s="532"/>
    </row>
    <row r="982" spans="1:10" ht="12.75">
      <c r="A982" s="537" t="s">
        <v>1811</v>
      </c>
      <c r="B982" s="537" t="s">
        <v>1213</v>
      </c>
      <c r="C982" s="659" t="s">
        <v>2288</v>
      </c>
      <c r="D982" s="659"/>
      <c r="E982" s="659"/>
      <c r="F982" s="659"/>
      <c r="G982" s="660"/>
      <c r="H982" s="584" t="s">
        <v>2289</v>
      </c>
      <c r="I982" s="531" t="s">
        <v>2290</v>
      </c>
      <c r="J982" s="532">
        <v>82.11416351373582</v>
      </c>
    </row>
    <row r="983" spans="1:10" ht="12.75">
      <c r="A983" s="537" t="s">
        <v>311</v>
      </c>
      <c r="B983" s="537" t="s">
        <v>464</v>
      </c>
      <c r="C983" s="659" t="s">
        <v>465</v>
      </c>
      <c r="D983" s="659"/>
      <c r="E983" s="659"/>
      <c r="F983" s="659"/>
      <c r="G983" s="660"/>
      <c r="H983" s="584" t="s">
        <v>2291</v>
      </c>
      <c r="I983" s="531" t="s">
        <v>2292</v>
      </c>
      <c r="J983" s="532">
        <v>83.88811865226504</v>
      </c>
    </row>
    <row r="984" spans="1:10" ht="12.75">
      <c r="A984" s="551" t="s">
        <v>311</v>
      </c>
      <c r="B984" s="551" t="s">
        <v>466</v>
      </c>
      <c r="C984" s="657" t="s">
        <v>467</v>
      </c>
      <c r="D984" s="657"/>
      <c r="E984" s="657"/>
      <c r="F984" s="657"/>
      <c r="G984" s="658"/>
      <c r="H984" s="582" t="s">
        <v>311</v>
      </c>
      <c r="I984" s="530" t="s">
        <v>2293</v>
      </c>
      <c r="J984" s="532"/>
    </row>
    <row r="985" spans="1:10" ht="12.75">
      <c r="A985" s="551" t="s">
        <v>311</v>
      </c>
      <c r="B985" s="551" t="s">
        <v>472</v>
      </c>
      <c r="C985" s="657" t="s">
        <v>473</v>
      </c>
      <c r="D985" s="657"/>
      <c r="E985" s="657"/>
      <c r="F985" s="657"/>
      <c r="G985" s="658"/>
      <c r="H985" s="582" t="s">
        <v>311</v>
      </c>
      <c r="I985" s="530" t="s">
        <v>2294</v>
      </c>
      <c r="J985" s="532"/>
    </row>
    <row r="986" spans="1:10" ht="12.75">
      <c r="A986" s="537" t="s">
        <v>311</v>
      </c>
      <c r="B986" s="537" t="s">
        <v>488</v>
      </c>
      <c r="C986" s="659" t="s">
        <v>489</v>
      </c>
      <c r="D986" s="659"/>
      <c r="E986" s="659"/>
      <c r="F986" s="659"/>
      <c r="G986" s="660"/>
      <c r="H986" s="584" t="s">
        <v>2295</v>
      </c>
      <c r="I986" s="531" t="s">
        <v>2296</v>
      </c>
      <c r="J986" s="532">
        <v>70.76010043369094</v>
      </c>
    </row>
    <row r="987" spans="1:10" ht="12.75">
      <c r="A987" s="551" t="s">
        <v>311</v>
      </c>
      <c r="B987" s="551" t="s">
        <v>490</v>
      </c>
      <c r="C987" s="657" t="s">
        <v>491</v>
      </c>
      <c r="D987" s="657"/>
      <c r="E987" s="657"/>
      <c r="F987" s="657"/>
      <c r="G987" s="658"/>
      <c r="H987" s="582" t="s">
        <v>311</v>
      </c>
      <c r="I987" s="530" t="s">
        <v>2296</v>
      </c>
      <c r="J987" s="532"/>
    </row>
    <row r="988" spans="1:10" ht="12.75">
      <c r="A988" s="537" t="s">
        <v>311</v>
      </c>
      <c r="B988" s="537" t="s">
        <v>511</v>
      </c>
      <c r="C988" s="659" t="s">
        <v>512</v>
      </c>
      <c r="D988" s="659"/>
      <c r="E988" s="659"/>
      <c r="F988" s="659"/>
      <c r="G988" s="660"/>
      <c r="H988" s="584" t="s">
        <v>2297</v>
      </c>
      <c r="I988" s="531" t="s">
        <v>2298</v>
      </c>
      <c r="J988" s="532">
        <v>101.24137931034483</v>
      </c>
    </row>
    <row r="989" spans="1:10" ht="12.75">
      <c r="A989" s="551" t="s">
        <v>311</v>
      </c>
      <c r="B989" s="551" t="s">
        <v>523</v>
      </c>
      <c r="C989" s="657" t="s">
        <v>512</v>
      </c>
      <c r="D989" s="657"/>
      <c r="E989" s="657"/>
      <c r="F989" s="657"/>
      <c r="G989" s="658"/>
      <c r="H989" s="582" t="s">
        <v>311</v>
      </c>
      <c r="I989" s="530" t="s">
        <v>2298</v>
      </c>
      <c r="J989" s="532"/>
    </row>
    <row r="990" spans="1:10" ht="12.75">
      <c r="A990" s="537" t="s">
        <v>1811</v>
      </c>
      <c r="B990" s="537" t="s">
        <v>1223</v>
      </c>
      <c r="C990" s="659" t="s">
        <v>2299</v>
      </c>
      <c r="D990" s="659"/>
      <c r="E990" s="659"/>
      <c r="F990" s="659"/>
      <c r="G990" s="660"/>
      <c r="H990" s="584" t="s">
        <v>2300</v>
      </c>
      <c r="I990" s="531" t="s">
        <v>2301</v>
      </c>
      <c r="J990" s="532">
        <v>90.73427539311517</v>
      </c>
    </row>
    <row r="991" spans="1:10" ht="12.75">
      <c r="A991" s="537" t="s">
        <v>311</v>
      </c>
      <c r="B991" s="537" t="s">
        <v>464</v>
      </c>
      <c r="C991" s="659" t="s">
        <v>465</v>
      </c>
      <c r="D991" s="659"/>
      <c r="E991" s="659"/>
      <c r="F991" s="659"/>
      <c r="G991" s="660"/>
      <c r="H991" s="584" t="s">
        <v>2302</v>
      </c>
      <c r="I991" s="531" t="s">
        <v>2303</v>
      </c>
      <c r="J991" s="532">
        <v>68.5776153742049</v>
      </c>
    </row>
    <row r="992" spans="1:10" ht="12.75">
      <c r="A992" s="551" t="s">
        <v>311</v>
      </c>
      <c r="B992" s="551" t="s">
        <v>466</v>
      </c>
      <c r="C992" s="657" t="s">
        <v>467</v>
      </c>
      <c r="D992" s="657"/>
      <c r="E992" s="657"/>
      <c r="F992" s="657"/>
      <c r="G992" s="658"/>
      <c r="H992" s="582" t="s">
        <v>311</v>
      </c>
      <c r="I992" s="530" t="s">
        <v>2304</v>
      </c>
      <c r="J992" s="532"/>
    </row>
    <row r="993" spans="1:10" ht="12.75">
      <c r="A993" s="551" t="s">
        <v>311</v>
      </c>
      <c r="B993" s="551" t="s">
        <v>472</v>
      </c>
      <c r="C993" s="657" t="s">
        <v>473</v>
      </c>
      <c r="D993" s="657"/>
      <c r="E993" s="657"/>
      <c r="F993" s="657"/>
      <c r="G993" s="658"/>
      <c r="H993" s="582" t="s">
        <v>311</v>
      </c>
      <c r="I993" s="530" t="s">
        <v>2305</v>
      </c>
      <c r="J993" s="532"/>
    </row>
    <row r="994" spans="1:10" ht="12.75">
      <c r="A994" s="537" t="s">
        <v>311</v>
      </c>
      <c r="B994" s="537" t="s">
        <v>474</v>
      </c>
      <c r="C994" s="659" t="s">
        <v>475</v>
      </c>
      <c r="D994" s="659"/>
      <c r="E994" s="659"/>
      <c r="F994" s="659"/>
      <c r="G994" s="660"/>
      <c r="H994" s="584" t="s">
        <v>2306</v>
      </c>
      <c r="I994" s="531" t="s">
        <v>2307</v>
      </c>
      <c r="J994" s="532">
        <v>99.77694687983497</v>
      </c>
    </row>
    <row r="995" spans="1:10" ht="12.75">
      <c r="A995" s="551" t="s">
        <v>311</v>
      </c>
      <c r="B995" s="551" t="s">
        <v>476</v>
      </c>
      <c r="C995" s="657" t="s">
        <v>477</v>
      </c>
      <c r="D995" s="657"/>
      <c r="E995" s="657"/>
      <c r="F995" s="657"/>
      <c r="G995" s="658"/>
      <c r="H995" s="582" t="s">
        <v>311</v>
      </c>
      <c r="I995" s="530" t="s">
        <v>2308</v>
      </c>
      <c r="J995" s="532"/>
    </row>
    <row r="996" spans="1:10" ht="12.75">
      <c r="A996" s="551" t="s">
        <v>311</v>
      </c>
      <c r="B996" s="551" t="s">
        <v>484</v>
      </c>
      <c r="C996" s="657" t="s">
        <v>485</v>
      </c>
      <c r="D996" s="657"/>
      <c r="E996" s="657"/>
      <c r="F996" s="657"/>
      <c r="G996" s="658"/>
      <c r="H996" s="582" t="s">
        <v>311</v>
      </c>
      <c r="I996" s="530" t="s">
        <v>2309</v>
      </c>
      <c r="J996" s="532"/>
    </row>
    <row r="997" spans="1:10" ht="12.75">
      <c r="A997" s="537" t="s">
        <v>311</v>
      </c>
      <c r="B997" s="537" t="s">
        <v>488</v>
      </c>
      <c r="C997" s="659" t="s">
        <v>489</v>
      </c>
      <c r="D997" s="659"/>
      <c r="E997" s="659"/>
      <c r="F997" s="659"/>
      <c r="G997" s="660"/>
      <c r="H997" s="584" t="s">
        <v>2310</v>
      </c>
      <c r="I997" s="531" t="s">
        <v>2311</v>
      </c>
      <c r="J997" s="532">
        <v>110.57231873111782</v>
      </c>
    </row>
    <row r="998" spans="1:10" ht="12.75">
      <c r="A998" s="551" t="s">
        <v>311</v>
      </c>
      <c r="B998" s="551" t="s">
        <v>490</v>
      </c>
      <c r="C998" s="657" t="s">
        <v>491</v>
      </c>
      <c r="D998" s="657"/>
      <c r="E998" s="657"/>
      <c r="F998" s="657"/>
      <c r="G998" s="658"/>
      <c r="H998" s="582" t="s">
        <v>311</v>
      </c>
      <c r="I998" s="530" t="s">
        <v>2311</v>
      </c>
      <c r="J998" s="532"/>
    </row>
    <row r="999" spans="1:10" ht="12.75">
      <c r="A999" s="537" t="s">
        <v>311</v>
      </c>
      <c r="B999" s="537" t="s">
        <v>511</v>
      </c>
      <c r="C999" s="659" t="s">
        <v>512</v>
      </c>
      <c r="D999" s="659"/>
      <c r="E999" s="659"/>
      <c r="F999" s="659"/>
      <c r="G999" s="660"/>
      <c r="H999" s="584" t="s">
        <v>2312</v>
      </c>
      <c r="I999" s="531" t="s">
        <v>2313</v>
      </c>
      <c r="J999" s="532">
        <v>47.34848484848485</v>
      </c>
    </row>
    <row r="1000" spans="1:10" ht="12.75">
      <c r="A1000" s="551" t="s">
        <v>311</v>
      </c>
      <c r="B1000" s="551" t="s">
        <v>523</v>
      </c>
      <c r="C1000" s="657" t="s">
        <v>512</v>
      </c>
      <c r="D1000" s="657"/>
      <c r="E1000" s="657"/>
      <c r="F1000" s="657"/>
      <c r="G1000" s="658"/>
      <c r="H1000" s="582" t="s">
        <v>311</v>
      </c>
      <c r="I1000" s="530" t="s">
        <v>2313</v>
      </c>
      <c r="J1000" s="532"/>
    </row>
    <row r="1001" spans="1:10" ht="12.75">
      <c r="A1001" s="537" t="s">
        <v>311</v>
      </c>
      <c r="B1001" s="537" t="s">
        <v>605</v>
      </c>
      <c r="C1001" s="659" t="s">
        <v>606</v>
      </c>
      <c r="D1001" s="659"/>
      <c r="E1001" s="659"/>
      <c r="F1001" s="659"/>
      <c r="G1001" s="660"/>
      <c r="H1001" s="584" t="s">
        <v>2314</v>
      </c>
      <c r="I1001" s="531" t="s">
        <v>2315</v>
      </c>
      <c r="J1001" s="532">
        <v>99.99240006079951</v>
      </c>
    </row>
    <row r="1002" spans="1:10" ht="12.75">
      <c r="A1002" s="551" t="s">
        <v>311</v>
      </c>
      <c r="B1002" s="551" t="s">
        <v>607</v>
      </c>
      <c r="C1002" s="657" t="s">
        <v>434</v>
      </c>
      <c r="D1002" s="657"/>
      <c r="E1002" s="657"/>
      <c r="F1002" s="657"/>
      <c r="G1002" s="658"/>
      <c r="H1002" s="582" t="s">
        <v>311</v>
      </c>
      <c r="I1002" s="530" t="s">
        <v>2315</v>
      </c>
      <c r="J1002" s="532"/>
    </row>
    <row r="1003" spans="1:10" ht="12.75">
      <c r="A1003" s="537" t="s">
        <v>311</v>
      </c>
      <c r="B1003" s="537" t="s">
        <v>616</v>
      </c>
      <c r="C1003" s="659" t="s">
        <v>617</v>
      </c>
      <c r="D1003" s="659"/>
      <c r="E1003" s="659"/>
      <c r="F1003" s="659"/>
      <c r="G1003" s="660"/>
      <c r="H1003" s="584" t="s">
        <v>2316</v>
      </c>
      <c r="I1003" s="531" t="s">
        <v>2317</v>
      </c>
      <c r="J1003" s="532">
        <v>96.01934287228406</v>
      </c>
    </row>
    <row r="1004" spans="1:10" ht="12.75">
      <c r="A1004" s="551" t="s">
        <v>311</v>
      </c>
      <c r="B1004" s="551" t="s">
        <v>618</v>
      </c>
      <c r="C1004" s="657" t="s">
        <v>619</v>
      </c>
      <c r="D1004" s="657"/>
      <c r="E1004" s="657"/>
      <c r="F1004" s="657"/>
      <c r="G1004" s="658"/>
      <c r="H1004" s="582" t="s">
        <v>311</v>
      </c>
      <c r="I1004" s="530" t="s">
        <v>2317</v>
      </c>
      <c r="J1004" s="532"/>
    </row>
    <row r="1005" spans="1:10" ht="12.75">
      <c r="A1005" s="537" t="s">
        <v>1811</v>
      </c>
      <c r="B1005" s="537" t="s">
        <v>1240</v>
      </c>
      <c r="C1005" s="659" t="s">
        <v>2318</v>
      </c>
      <c r="D1005" s="659"/>
      <c r="E1005" s="659"/>
      <c r="F1005" s="659"/>
      <c r="G1005" s="660"/>
      <c r="H1005" s="584" t="s">
        <v>2319</v>
      </c>
      <c r="I1005" s="531" t="s">
        <v>2320</v>
      </c>
      <c r="J1005" s="532">
        <v>84.120562252476</v>
      </c>
    </row>
    <row r="1006" spans="1:10" ht="12.75">
      <c r="A1006" s="537" t="s">
        <v>311</v>
      </c>
      <c r="B1006" s="537" t="s">
        <v>451</v>
      </c>
      <c r="C1006" s="659" t="s">
        <v>452</v>
      </c>
      <c r="D1006" s="659"/>
      <c r="E1006" s="659"/>
      <c r="F1006" s="659"/>
      <c r="G1006" s="660"/>
      <c r="H1006" s="584" t="s">
        <v>2321</v>
      </c>
      <c r="I1006" s="531" t="s">
        <v>2321</v>
      </c>
      <c r="J1006" s="532">
        <v>100</v>
      </c>
    </row>
    <row r="1007" spans="1:10" ht="12.75">
      <c r="A1007" s="551" t="s">
        <v>311</v>
      </c>
      <c r="B1007" s="551" t="s">
        <v>453</v>
      </c>
      <c r="C1007" s="657" t="s">
        <v>452</v>
      </c>
      <c r="D1007" s="657"/>
      <c r="E1007" s="657"/>
      <c r="F1007" s="657"/>
      <c r="G1007" s="658"/>
      <c r="H1007" s="582" t="s">
        <v>311</v>
      </c>
      <c r="I1007" s="530" t="s">
        <v>2321</v>
      </c>
      <c r="J1007" s="532"/>
    </row>
    <row r="1008" spans="1:10" ht="12.75">
      <c r="A1008" s="537" t="s">
        <v>311</v>
      </c>
      <c r="B1008" s="537" t="s">
        <v>464</v>
      </c>
      <c r="C1008" s="659" t="s">
        <v>465</v>
      </c>
      <c r="D1008" s="659"/>
      <c r="E1008" s="659"/>
      <c r="F1008" s="659"/>
      <c r="G1008" s="660"/>
      <c r="H1008" s="584" t="s">
        <v>2322</v>
      </c>
      <c r="I1008" s="531" t="s">
        <v>2323</v>
      </c>
      <c r="J1008" s="532">
        <v>95.05653196014777</v>
      </c>
    </row>
    <row r="1009" spans="1:10" ht="12.75">
      <c r="A1009" s="551" t="s">
        <v>311</v>
      </c>
      <c r="B1009" s="551" t="s">
        <v>466</v>
      </c>
      <c r="C1009" s="657" t="s">
        <v>467</v>
      </c>
      <c r="D1009" s="657"/>
      <c r="E1009" s="657"/>
      <c r="F1009" s="657"/>
      <c r="G1009" s="658"/>
      <c r="H1009" s="582" t="s">
        <v>311</v>
      </c>
      <c r="I1009" s="530" t="s">
        <v>2323</v>
      </c>
      <c r="J1009" s="532"/>
    </row>
    <row r="1010" spans="1:10" ht="12.75">
      <c r="A1010" s="537" t="s">
        <v>311</v>
      </c>
      <c r="B1010" s="537" t="s">
        <v>474</v>
      </c>
      <c r="C1010" s="659" t="s">
        <v>475</v>
      </c>
      <c r="D1010" s="659"/>
      <c r="E1010" s="659"/>
      <c r="F1010" s="659"/>
      <c r="G1010" s="660"/>
      <c r="H1010" s="584" t="s">
        <v>2324</v>
      </c>
      <c r="I1010" s="531" t="s">
        <v>2325</v>
      </c>
      <c r="J1010" s="532">
        <v>84.47028570448948</v>
      </c>
    </row>
    <row r="1011" spans="1:10" ht="12.75">
      <c r="A1011" s="551" t="s">
        <v>311</v>
      </c>
      <c r="B1011" s="551" t="s">
        <v>476</v>
      </c>
      <c r="C1011" s="657" t="s">
        <v>477</v>
      </c>
      <c r="D1011" s="657"/>
      <c r="E1011" s="657"/>
      <c r="F1011" s="657"/>
      <c r="G1011" s="658"/>
      <c r="H1011" s="582" t="s">
        <v>311</v>
      </c>
      <c r="I1011" s="530" t="s">
        <v>2326</v>
      </c>
      <c r="J1011" s="532"/>
    </row>
    <row r="1012" spans="1:10" ht="12.75">
      <c r="A1012" s="551" t="s">
        <v>311</v>
      </c>
      <c r="B1012" s="551" t="s">
        <v>478</v>
      </c>
      <c r="C1012" s="657" t="s">
        <v>479</v>
      </c>
      <c r="D1012" s="657"/>
      <c r="E1012" s="657"/>
      <c r="F1012" s="657"/>
      <c r="G1012" s="658"/>
      <c r="H1012" s="582" t="s">
        <v>311</v>
      </c>
      <c r="I1012" s="530" t="s">
        <v>2327</v>
      </c>
      <c r="J1012" s="532"/>
    </row>
    <row r="1013" spans="1:10" ht="12.75">
      <c r="A1013" s="551" t="s">
        <v>311</v>
      </c>
      <c r="B1013" s="551" t="s">
        <v>480</v>
      </c>
      <c r="C1013" s="657" t="s">
        <v>481</v>
      </c>
      <c r="D1013" s="657"/>
      <c r="E1013" s="657"/>
      <c r="F1013" s="657"/>
      <c r="G1013" s="658"/>
      <c r="H1013" s="582" t="s">
        <v>311</v>
      </c>
      <c r="I1013" s="530" t="s">
        <v>2328</v>
      </c>
      <c r="J1013" s="532"/>
    </row>
    <row r="1014" spans="1:10" ht="12.75">
      <c r="A1014" s="551" t="s">
        <v>311</v>
      </c>
      <c r="B1014" s="551" t="s">
        <v>484</v>
      </c>
      <c r="C1014" s="657" t="s">
        <v>485</v>
      </c>
      <c r="D1014" s="657"/>
      <c r="E1014" s="657"/>
      <c r="F1014" s="657"/>
      <c r="G1014" s="658"/>
      <c r="H1014" s="582" t="s">
        <v>311</v>
      </c>
      <c r="I1014" s="530" t="s">
        <v>2329</v>
      </c>
      <c r="J1014" s="532"/>
    </row>
    <row r="1015" spans="1:10" ht="12.75">
      <c r="A1015" s="551" t="s">
        <v>311</v>
      </c>
      <c r="B1015" s="551" t="s">
        <v>486</v>
      </c>
      <c r="C1015" s="657" t="s">
        <v>487</v>
      </c>
      <c r="D1015" s="657"/>
      <c r="E1015" s="657"/>
      <c r="F1015" s="657"/>
      <c r="G1015" s="658"/>
      <c r="H1015" s="582" t="s">
        <v>311</v>
      </c>
      <c r="I1015" s="530" t="s">
        <v>2330</v>
      </c>
      <c r="J1015" s="532"/>
    </row>
    <row r="1016" spans="1:10" ht="12.75">
      <c r="A1016" s="537" t="s">
        <v>311</v>
      </c>
      <c r="B1016" s="537" t="s">
        <v>488</v>
      </c>
      <c r="C1016" s="659" t="s">
        <v>489</v>
      </c>
      <c r="D1016" s="659"/>
      <c r="E1016" s="659"/>
      <c r="F1016" s="659"/>
      <c r="G1016" s="660"/>
      <c r="H1016" s="584" t="s">
        <v>2331</v>
      </c>
      <c r="I1016" s="531" t="s">
        <v>2332</v>
      </c>
      <c r="J1016" s="532">
        <v>71.66446499339499</v>
      </c>
    </row>
    <row r="1017" spans="1:10" ht="12.75">
      <c r="A1017" s="551" t="s">
        <v>311</v>
      </c>
      <c r="B1017" s="551" t="s">
        <v>490</v>
      </c>
      <c r="C1017" s="657" t="s">
        <v>491</v>
      </c>
      <c r="D1017" s="657"/>
      <c r="E1017" s="657"/>
      <c r="F1017" s="657"/>
      <c r="G1017" s="658"/>
      <c r="H1017" s="582" t="s">
        <v>311</v>
      </c>
      <c r="I1017" s="530" t="s">
        <v>2333</v>
      </c>
      <c r="J1017" s="532"/>
    </row>
    <row r="1018" spans="1:10" ht="12.75">
      <c r="A1018" s="551" t="s">
        <v>311</v>
      </c>
      <c r="B1018" s="551" t="s">
        <v>492</v>
      </c>
      <c r="C1018" s="657" t="s">
        <v>493</v>
      </c>
      <c r="D1018" s="657"/>
      <c r="E1018" s="657"/>
      <c r="F1018" s="657"/>
      <c r="G1018" s="658"/>
      <c r="H1018" s="582" t="s">
        <v>311</v>
      </c>
      <c r="I1018" s="530" t="s">
        <v>2334</v>
      </c>
      <c r="J1018" s="532"/>
    </row>
    <row r="1019" spans="1:10" ht="12.75">
      <c r="A1019" s="551" t="s">
        <v>311</v>
      </c>
      <c r="B1019" s="551" t="s">
        <v>500</v>
      </c>
      <c r="C1019" s="657" t="s">
        <v>501</v>
      </c>
      <c r="D1019" s="657"/>
      <c r="E1019" s="657"/>
      <c r="F1019" s="657"/>
      <c r="G1019" s="658"/>
      <c r="H1019" s="582" t="s">
        <v>311</v>
      </c>
      <c r="I1019" s="530" t="s">
        <v>2335</v>
      </c>
      <c r="J1019" s="532"/>
    </row>
    <row r="1020" spans="1:10" ht="12.75">
      <c r="A1020" s="537" t="s">
        <v>311</v>
      </c>
      <c r="B1020" s="537" t="s">
        <v>511</v>
      </c>
      <c r="C1020" s="659" t="s">
        <v>512</v>
      </c>
      <c r="D1020" s="659"/>
      <c r="E1020" s="659"/>
      <c r="F1020" s="659"/>
      <c r="G1020" s="660"/>
      <c r="H1020" s="584" t="s">
        <v>2336</v>
      </c>
      <c r="I1020" s="531" t="s">
        <v>2337</v>
      </c>
      <c r="J1020" s="532">
        <v>85.28185963588987</v>
      </c>
    </row>
    <row r="1021" spans="1:10" ht="12.75">
      <c r="A1021" s="551" t="s">
        <v>311</v>
      </c>
      <c r="B1021" s="551" t="s">
        <v>523</v>
      </c>
      <c r="C1021" s="657" t="s">
        <v>512</v>
      </c>
      <c r="D1021" s="657"/>
      <c r="E1021" s="657"/>
      <c r="F1021" s="657"/>
      <c r="G1021" s="658"/>
      <c r="H1021" s="582" t="s">
        <v>311</v>
      </c>
      <c r="I1021" s="530" t="s">
        <v>2337</v>
      </c>
      <c r="J1021" s="532"/>
    </row>
    <row r="1022" spans="1:10" ht="12.75">
      <c r="A1022" s="537" t="s">
        <v>1811</v>
      </c>
      <c r="B1022" s="537" t="s">
        <v>1264</v>
      </c>
      <c r="C1022" s="659" t="s">
        <v>2338</v>
      </c>
      <c r="D1022" s="659"/>
      <c r="E1022" s="659"/>
      <c r="F1022" s="659"/>
      <c r="G1022" s="660"/>
      <c r="H1022" s="584" t="s">
        <v>2211</v>
      </c>
      <c r="I1022" s="531" t="s">
        <v>2339</v>
      </c>
      <c r="J1022" s="532">
        <v>106.61951772042771</v>
      </c>
    </row>
    <row r="1023" spans="1:10" ht="12.75">
      <c r="A1023" s="537" t="s">
        <v>311</v>
      </c>
      <c r="B1023" s="537" t="s">
        <v>474</v>
      </c>
      <c r="C1023" s="659" t="s">
        <v>475</v>
      </c>
      <c r="D1023" s="659"/>
      <c r="E1023" s="659"/>
      <c r="F1023" s="659"/>
      <c r="G1023" s="660"/>
      <c r="H1023" s="584" t="s">
        <v>2340</v>
      </c>
      <c r="I1023" s="531" t="s">
        <v>2341</v>
      </c>
      <c r="J1023" s="532">
        <v>99.46439444718119</v>
      </c>
    </row>
    <row r="1024" spans="1:10" ht="12.75">
      <c r="A1024" s="551" t="s">
        <v>311</v>
      </c>
      <c r="B1024" s="551" t="s">
        <v>476</v>
      </c>
      <c r="C1024" s="657" t="s">
        <v>477</v>
      </c>
      <c r="D1024" s="657"/>
      <c r="E1024" s="657"/>
      <c r="F1024" s="657"/>
      <c r="G1024" s="658"/>
      <c r="H1024" s="582" t="s">
        <v>311</v>
      </c>
      <c r="I1024" s="530" t="s">
        <v>2342</v>
      </c>
      <c r="J1024" s="532"/>
    </row>
    <row r="1025" spans="1:10" ht="12.75">
      <c r="A1025" s="551" t="s">
        <v>311</v>
      </c>
      <c r="B1025" s="551" t="s">
        <v>480</v>
      </c>
      <c r="C1025" s="657" t="s">
        <v>481</v>
      </c>
      <c r="D1025" s="657"/>
      <c r="E1025" s="657"/>
      <c r="F1025" s="657"/>
      <c r="G1025" s="658"/>
      <c r="H1025" s="582" t="s">
        <v>311</v>
      </c>
      <c r="I1025" s="530" t="s">
        <v>2343</v>
      </c>
      <c r="J1025" s="532"/>
    </row>
    <row r="1026" spans="1:10" ht="12.75">
      <c r="A1026" s="551" t="s">
        <v>311</v>
      </c>
      <c r="B1026" s="551" t="s">
        <v>482</v>
      </c>
      <c r="C1026" s="657" t="s">
        <v>483</v>
      </c>
      <c r="D1026" s="657"/>
      <c r="E1026" s="657"/>
      <c r="F1026" s="657"/>
      <c r="G1026" s="658"/>
      <c r="H1026" s="582" t="s">
        <v>311</v>
      </c>
      <c r="I1026" s="530" t="s">
        <v>2344</v>
      </c>
      <c r="J1026" s="532"/>
    </row>
    <row r="1027" spans="1:10" ht="12.75">
      <c r="A1027" s="551" t="s">
        <v>311</v>
      </c>
      <c r="B1027" s="551" t="s">
        <v>484</v>
      </c>
      <c r="C1027" s="657" t="s">
        <v>485</v>
      </c>
      <c r="D1027" s="657"/>
      <c r="E1027" s="657"/>
      <c r="F1027" s="657"/>
      <c r="G1027" s="658"/>
      <c r="H1027" s="582" t="s">
        <v>311</v>
      </c>
      <c r="I1027" s="530" t="s">
        <v>2345</v>
      </c>
      <c r="J1027" s="532"/>
    </row>
    <row r="1028" spans="1:10" ht="12.75">
      <c r="A1028" s="537" t="s">
        <v>311</v>
      </c>
      <c r="B1028" s="537" t="s">
        <v>488</v>
      </c>
      <c r="C1028" s="659" t="s">
        <v>489</v>
      </c>
      <c r="D1028" s="659"/>
      <c r="E1028" s="659"/>
      <c r="F1028" s="659"/>
      <c r="G1028" s="660"/>
      <c r="H1028" s="584" t="s">
        <v>2346</v>
      </c>
      <c r="I1028" s="531" t="s">
        <v>2347</v>
      </c>
      <c r="J1028" s="532">
        <v>111.19597355789645</v>
      </c>
    </row>
    <row r="1029" spans="1:10" ht="12.75">
      <c r="A1029" s="551" t="s">
        <v>311</v>
      </c>
      <c r="B1029" s="551" t="s">
        <v>490</v>
      </c>
      <c r="C1029" s="657" t="s">
        <v>491</v>
      </c>
      <c r="D1029" s="657"/>
      <c r="E1029" s="657"/>
      <c r="F1029" s="657"/>
      <c r="G1029" s="658"/>
      <c r="H1029" s="582" t="s">
        <v>311</v>
      </c>
      <c r="I1029" s="530" t="s">
        <v>2348</v>
      </c>
      <c r="J1029" s="532"/>
    </row>
    <row r="1030" spans="1:10" ht="12.75">
      <c r="A1030" s="551" t="s">
        <v>311</v>
      </c>
      <c r="B1030" s="551" t="s">
        <v>492</v>
      </c>
      <c r="C1030" s="657" t="s">
        <v>493</v>
      </c>
      <c r="D1030" s="657"/>
      <c r="E1030" s="657"/>
      <c r="F1030" s="657"/>
      <c r="G1030" s="658"/>
      <c r="H1030" s="582" t="s">
        <v>311</v>
      </c>
      <c r="I1030" s="530" t="s">
        <v>2349</v>
      </c>
      <c r="J1030" s="532"/>
    </row>
    <row r="1031" spans="1:10" ht="12.75">
      <c r="A1031" s="551" t="s">
        <v>311</v>
      </c>
      <c r="B1031" s="551" t="s">
        <v>496</v>
      </c>
      <c r="C1031" s="657" t="s">
        <v>497</v>
      </c>
      <c r="D1031" s="657"/>
      <c r="E1031" s="657"/>
      <c r="F1031" s="657"/>
      <c r="G1031" s="658"/>
      <c r="H1031" s="582" t="s">
        <v>311</v>
      </c>
      <c r="I1031" s="530" t="s">
        <v>2350</v>
      </c>
      <c r="J1031" s="532"/>
    </row>
    <row r="1032" spans="1:10" ht="12.75">
      <c r="A1032" s="551" t="s">
        <v>311</v>
      </c>
      <c r="B1032" s="551" t="s">
        <v>498</v>
      </c>
      <c r="C1032" s="657" t="s">
        <v>499</v>
      </c>
      <c r="D1032" s="657"/>
      <c r="E1032" s="657"/>
      <c r="F1032" s="657"/>
      <c r="G1032" s="658"/>
      <c r="H1032" s="582" t="s">
        <v>311</v>
      </c>
      <c r="I1032" s="530" t="s">
        <v>2351</v>
      </c>
      <c r="J1032" s="532"/>
    </row>
    <row r="1033" spans="1:10" ht="12.75">
      <c r="A1033" s="551" t="s">
        <v>311</v>
      </c>
      <c r="B1033" s="551" t="s">
        <v>502</v>
      </c>
      <c r="C1033" s="657" t="s">
        <v>503</v>
      </c>
      <c r="D1033" s="657"/>
      <c r="E1033" s="657"/>
      <c r="F1033" s="657"/>
      <c r="G1033" s="658"/>
      <c r="H1033" s="582" t="s">
        <v>311</v>
      </c>
      <c r="I1033" s="530" t="s">
        <v>2352</v>
      </c>
      <c r="J1033" s="532"/>
    </row>
    <row r="1034" spans="1:10" ht="12.75">
      <c r="A1034" s="551" t="s">
        <v>311</v>
      </c>
      <c r="B1034" s="551" t="s">
        <v>506</v>
      </c>
      <c r="C1034" s="657" t="s">
        <v>507</v>
      </c>
      <c r="D1034" s="657"/>
      <c r="E1034" s="657"/>
      <c r="F1034" s="657"/>
      <c r="G1034" s="658"/>
      <c r="H1034" s="582" t="s">
        <v>311</v>
      </c>
      <c r="I1034" s="530" t="s">
        <v>2353</v>
      </c>
      <c r="J1034" s="532"/>
    </row>
    <row r="1035" spans="1:10" ht="12.75">
      <c r="A1035" s="537" t="s">
        <v>311</v>
      </c>
      <c r="B1035" s="537" t="s">
        <v>511</v>
      </c>
      <c r="C1035" s="659" t="s">
        <v>512</v>
      </c>
      <c r="D1035" s="659"/>
      <c r="E1035" s="659"/>
      <c r="F1035" s="659"/>
      <c r="G1035" s="660"/>
      <c r="H1035" s="584" t="s">
        <v>2354</v>
      </c>
      <c r="I1035" s="531" t="s">
        <v>2355</v>
      </c>
      <c r="J1035" s="532">
        <v>94.5552009626326</v>
      </c>
    </row>
    <row r="1036" spans="1:10" ht="12.75">
      <c r="A1036" s="551" t="s">
        <v>311</v>
      </c>
      <c r="B1036" s="551" t="s">
        <v>513</v>
      </c>
      <c r="C1036" s="657" t="s">
        <v>514</v>
      </c>
      <c r="D1036" s="657"/>
      <c r="E1036" s="657"/>
      <c r="F1036" s="657"/>
      <c r="G1036" s="658"/>
      <c r="H1036" s="582" t="s">
        <v>311</v>
      </c>
      <c r="I1036" s="530" t="s">
        <v>2356</v>
      </c>
      <c r="J1036" s="532"/>
    </row>
    <row r="1037" spans="1:10" ht="12.75">
      <c r="A1037" s="551" t="s">
        <v>311</v>
      </c>
      <c r="B1037" s="551" t="s">
        <v>515</v>
      </c>
      <c r="C1037" s="657" t="s">
        <v>516</v>
      </c>
      <c r="D1037" s="657"/>
      <c r="E1037" s="657"/>
      <c r="F1037" s="657"/>
      <c r="G1037" s="658"/>
      <c r="H1037" s="582" t="s">
        <v>311</v>
      </c>
      <c r="I1037" s="530" t="s">
        <v>2357</v>
      </c>
      <c r="J1037" s="532"/>
    </row>
    <row r="1038" spans="1:10" ht="12.75">
      <c r="A1038" s="537" t="s">
        <v>1811</v>
      </c>
      <c r="B1038" s="537" t="s">
        <v>1362</v>
      </c>
      <c r="C1038" s="659" t="s">
        <v>2358</v>
      </c>
      <c r="D1038" s="659"/>
      <c r="E1038" s="659"/>
      <c r="F1038" s="659"/>
      <c r="G1038" s="660"/>
      <c r="H1038" s="584" t="s">
        <v>2359</v>
      </c>
      <c r="I1038" s="531" t="s">
        <v>2360</v>
      </c>
      <c r="J1038" s="532">
        <v>104.38180232558139</v>
      </c>
    </row>
    <row r="1039" spans="1:10" ht="12.75">
      <c r="A1039" s="537" t="s">
        <v>311</v>
      </c>
      <c r="B1039" s="537" t="s">
        <v>474</v>
      </c>
      <c r="C1039" s="659" t="s">
        <v>475</v>
      </c>
      <c r="D1039" s="659"/>
      <c r="E1039" s="659"/>
      <c r="F1039" s="659"/>
      <c r="G1039" s="660"/>
      <c r="H1039" s="584" t="s">
        <v>2361</v>
      </c>
      <c r="I1039" s="531" t="s">
        <v>2362</v>
      </c>
      <c r="J1039" s="532">
        <v>45.322162162162165</v>
      </c>
    </row>
    <row r="1040" spans="1:10" ht="12.75">
      <c r="A1040" s="551" t="s">
        <v>311</v>
      </c>
      <c r="B1040" s="551" t="s">
        <v>476</v>
      </c>
      <c r="C1040" s="657" t="s">
        <v>477</v>
      </c>
      <c r="D1040" s="657"/>
      <c r="E1040" s="657"/>
      <c r="F1040" s="657"/>
      <c r="G1040" s="658"/>
      <c r="H1040" s="582" t="s">
        <v>311</v>
      </c>
      <c r="I1040" s="530" t="s">
        <v>2362</v>
      </c>
      <c r="J1040" s="532"/>
    </row>
    <row r="1041" spans="1:10" ht="12.75">
      <c r="A1041" s="537" t="s">
        <v>311</v>
      </c>
      <c r="B1041" s="537" t="s">
        <v>488</v>
      </c>
      <c r="C1041" s="659" t="s">
        <v>489</v>
      </c>
      <c r="D1041" s="659"/>
      <c r="E1041" s="659"/>
      <c r="F1041" s="659"/>
      <c r="G1041" s="660"/>
      <c r="H1041" s="584" t="s">
        <v>2363</v>
      </c>
      <c r="I1041" s="531" t="s">
        <v>2364</v>
      </c>
      <c r="J1041" s="532">
        <v>120.5685185185185</v>
      </c>
    </row>
    <row r="1042" spans="1:10" ht="12.75">
      <c r="A1042" s="551" t="s">
        <v>311</v>
      </c>
      <c r="B1042" s="551" t="s">
        <v>490</v>
      </c>
      <c r="C1042" s="657" t="s">
        <v>491</v>
      </c>
      <c r="D1042" s="657"/>
      <c r="E1042" s="657"/>
      <c r="F1042" s="657"/>
      <c r="G1042" s="658"/>
      <c r="H1042" s="582" t="s">
        <v>311</v>
      </c>
      <c r="I1042" s="530" t="s">
        <v>2364</v>
      </c>
      <c r="J1042" s="532"/>
    </row>
    <row r="1043" spans="1:10" ht="12.75">
      <c r="A1043" s="537" t="s">
        <v>1811</v>
      </c>
      <c r="B1043" s="537" t="s">
        <v>1378</v>
      </c>
      <c r="C1043" s="659" t="s">
        <v>2365</v>
      </c>
      <c r="D1043" s="659"/>
      <c r="E1043" s="659"/>
      <c r="F1043" s="659"/>
      <c r="G1043" s="660"/>
      <c r="H1043" s="584" t="s">
        <v>2366</v>
      </c>
      <c r="I1043" s="531" t="s">
        <v>2366</v>
      </c>
      <c r="J1043" s="532">
        <v>100</v>
      </c>
    </row>
    <row r="1044" spans="1:10" ht="12.75">
      <c r="A1044" s="537" t="s">
        <v>311</v>
      </c>
      <c r="B1044" s="537" t="s">
        <v>464</v>
      </c>
      <c r="C1044" s="659" t="s">
        <v>465</v>
      </c>
      <c r="D1044" s="659"/>
      <c r="E1044" s="659"/>
      <c r="F1044" s="659"/>
      <c r="G1044" s="660"/>
      <c r="H1044" s="584" t="s">
        <v>2367</v>
      </c>
      <c r="I1044" s="531" t="s">
        <v>2367</v>
      </c>
      <c r="J1044" s="532">
        <v>100</v>
      </c>
    </row>
    <row r="1045" spans="1:10" ht="12.75">
      <c r="A1045" s="551" t="s">
        <v>311</v>
      </c>
      <c r="B1045" s="551" t="s">
        <v>466</v>
      </c>
      <c r="C1045" s="657" t="s">
        <v>467</v>
      </c>
      <c r="D1045" s="657"/>
      <c r="E1045" s="657"/>
      <c r="F1045" s="657"/>
      <c r="G1045" s="658"/>
      <c r="H1045" s="582" t="s">
        <v>311</v>
      </c>
      <c r="I1045" s="530" t="s">
        <v>2367</v>
      </c>
      <c r="J1045" s="532"/>
    </row>
    <row r="1046" spans="1:10" ht="12.75">
      <c r="A1046" s="537" t="s">
        <v>311</v>
      </c>
      <c r="B1046" s="537" t="s">
        <v>474</v>
      </c>
      <c r="C1046" s="659" t="s">
        <v>475</v>
      </c>
      <c r="D1046" s="659"/>
      <c r="E1046" s="659"/>
      <c r="F1046" s="659"/>
      <c r="G1046" s="660"/>
      <c r="H1046" s="584" t="s">
        <v>2368</v>
      </c>
      <c r="I1046" s="531" t="s">
        <v>2368</v>
      </c>
      <c r="J1046" s="532">
        <v>100</v>
      </c>
    </row>
    <row r="1047" spans="1:10" ht="12.75">
      <c r="A1047" s="551" t="s">
        <v>311</v>
      </c>
      <c r="B1047" s="551" t="s">
        <v>486</v>
      </c>
      <c r="C1047" s="657" t="s">
        <v>487</v>
      </c>
      <c r="D1047" s="657"/>
      <c r="E1047" s="657"/>
      <c r="F1047" s="657"/>
      <c r="G1047" s="658"/>
      <c r="H1047" s="582" t="s">
        <v>311</v>
      </c>
      <c r="I1047" s="530" t="s">
        <v>2368</v>
      </c>
      <c r="J1047" s="532"/>
    </row>
    <row r="1048" spans="1:10" ht="12.75">
      <c r="A1048" s="537" t="s">
        <v>311</v>
      </c>
      <c r="B1048" s="537" t="s">
        <v>488</v>
      </c>
      <c r="C1048" s="659" t="s">
        <v>489</v>
      </c>
      <c r="D1048" s="659"/>
      <c r="E1048" s="659"/>
      <c r="F1048" s="659"/>
      <c r="G1048" s="660"/>
      <c r="H1048" s="584" t="s">
        <v>2369</v>
      </c>
      <c r="I1048" s="531" t="s">
        <v>2369</v>
      </c>
      <c r="J1048" s="532">
        <v>100</v>
      </c>
    </row>
    <row r="1049" spans="1:10" ht="12.75">
      <c r="A1049" s="551" t="s">
        <v>311</v>
      </c>
      <c r="B1049" s="551" t="s">
        <v>490</v>
      </c>
      <c r="C1049" s="657" t="s">
        <v>491</v>
      </c>
      <c r="D1049" s="657"/>
      <c r="E1049" s="657"/>
      <c r="F1049" s="657"/>
      <c r="G1049" s="658"/>
      <c r="H1049" s="582" t="s">
        <v>311</v>
      </c>
      <c r="I1049" s="530" t="s">
        <v>2369</v>
      </c>
      <c r="J1049" s="532"/>
    </row>
    <row r="1050" spans="1:10" ht="12.75">
      <c r="A1050" s="537" t="s">
        <v>1811</v>
      </c>
      <c r="B1050" s="537" t="s">
        <v>1400</v>
      </c>
      <c r="C1050" s="659" t="s">
        <v>2370</v>
      </c>
      <c r="D1050" s="659"/>
      <c r="E1050" s="659"/>
      <c r="F1050" s="659"/>
      <c r="G1050" s="660"/>
      <c r="H1050" s="584" t="s">
        <v>2371</v>
      </c>
      <c r="I1050" s="531" t="s">
        <v>2372</v>
      </c>
      <c r="J1050" s="532">
        <v>92.25225225225225</v>
      </c>
    </row>
    <row r="1051" spans="1:10" ht="12.75">
      <c r="A1051" s="537" t="s">
        <v>311</v>
      </c>
      <c r="B1051" s="537" t="s">
        <v>511</v>
      </c>
      <c r="C1051" s="659" t="s">
        <v>512</v>
      </c>
      <c r="D1051" s="659"/>
      <c r="E1051" s="659"/>
      <c r="F1051" s="659"/>
      <c r="G1051" s="660"/>
      <c r="H1051" s="584" t="s">
        <v>2371</v>
      </c>
      <c r="I1051" s="531" t="s">
        <v>2372</v>
      </c>
      <c r="J1051" s="532">
        <v>92.25225225225225</v>
      </c>
    </row>
    <row r="1052" spans="1:10" ht="12.75">
      <c r="A1052" s="551" t="s">
        <v>311</v>
      </c>
      <c r="B1052" s="551" t="s">
        <v>523</v>
      </c>
      <c r="C1052" s="657" t="s">
        <v>512</v>
      </c>
      <c r="D1052" s="657"/>
      <c r="E1052" s="657"/>
      <c r="F1052" s="657"/>
      <c r="G1052" s="658"/>
      <c r="H1052" s="582" t="s">
        <v>311</v>
      </c>
      <c r="I1052" s="530" t="s">
        <v>2372</v>
      </c>
      <c r="J1052" s="532"/>
    </row>
    <row r="1053" spans="1:10" ht="12.75">
      <c r="A1053" s="537" t="s">
        <v>1811</v>
      </c>
      <c r="B1053" s="537" t="s">
        <v>2373</v>
      </c>
      <c r="C1053" s="659" t="s">
        <v>2374</v>
      </c>
      <c r="D1053" s="659"/>
      <c r="E1053" s="659"/>
      <c r="F1053" s="659"/>
      <c r="G1053" s="660"/>
      <c r="H1053" s="584" t="s">
        <v>2375</v>
      </c>
      <c r="I1053" s="531" t="s">
        <v>2376</v>
      </c>
      <c r="J1053" s="532">
        <v>46.71746768312894</v>
      </c>
    </row>
    <row r="1054" spans="1:10" ht="12.75">
      <c r="A1054" s="537" t="s">
        <v>311</v>
      </c>
      <c r="B1054" s="537" t="s">
        <v>464</v>
      </c>
      <c r="C1054" s="659" t="s">
        <v>465</v>
      </c>
      <c r="D1054" s="659"/>
      <c r="E1054" s="659"/>
      <c r="F1054" s="659"/>
      <c r="G1054" s="660"/>
      <c r="H1054" s="584" t="s">
        <v>2377</v>
      </c>
      <c r="I1054" s="531" t="s">
        <v>2378</v>
      </c>
      <c r="J1054" s="532">
        <v>45.385676428619966</v>
      </c>
    </row>
    <row r="1055" spans="1:10" ht="12.75">
      <c r="A1055" s="551" t="s">
        <v>311</v>
      </c>
      <c r="B1055" s="551" t="s">
        <v>466</v>
      </c>
      <c r="C1055" s="657" t="s">
        <v>467</v>
      </c>
      <c r="D1055" s="657"/>
      <c r="E1055" s="657"/>
      <c r="F1055" s="657"/>
      <c r="G1055" s="658"/>
      <c r="H1055" s="582" t="s">
        <v>311</v>
      </c>
      <c r="I1055" s="530" t="s">
        <v>2379</v>
      </c>
      <c r="J1055" s="532"/>
    </row>
    <row r="1056" spans="1:10" ht="12.75">
      <c r="A1056" s="551" t="s">
        <v>311</v>
      </c>
      <c r="B1056" s="551" t="s">
        <v>472</v>
      </c>
      <c r="C1056" s="657" t="s">
        <v>473</v>
      </c>
      <c r="D1056" s="657"/>
      <c r="E1056" s="657"/>
      <c r="F1056" s="657"/>
      <c r="G1056" s="658"/>
      <c r="H1056" s="582" t="s">
        <v>311</v>
      </c>
      <c r="I1056" s="530" t="s">
        <v>2380</v>
      </c>
      <c r="J1056" s="532"/>
    </row>
    <row r="1057" spans="1:10" ht="12.75">
      <c r="A1057" s="537" t="s">
        <v>311</v>
      </c>
      <c r="B1057" s="537" t="s">
        <v>508</v>
      </c>
      <c r="C1057" s="659" t="s">
        <v>509</v>
      </c>
      <c r="D1057" s="659"/>
      <c r="E1057" s="659"/>
      <c r="F1057" s="659"/>
      <c r="G1057" s="660"/>
      <c r="H1057" s="584" t="s">
        <v>2381</v>
      </c>
      <c r="I1057" s="531" t="s">
        <v>2382</v>
      </c>
      <c r="J1057" s="532">
        <v>99.97826086956522</v>
      </c>
    </row>
    <row r="1058" spans="1:10" ht="12.75">
      <c r="A1058" s="551" t="s">
        <v>311</v>
      </c>
      <c r="B1058" s="551" t="s">
        <v>510</v>
      </c>
      <c r="C1058" s="657" t="s">
        <v>509</v>
      </c>
      <c r="D1058" s="657"/>
      <c r="E1058" s="657"/>
      <c r="F1058" s="657"/>
      <c r="G1058" s="658"/>
      <c r="H1058" s="582" t="s">
        <v>311</v>
      </c>
      <c r="I1058" s="530" t="s">
        <v>2382</v>
      </c>
      <c r="J1058" s="532"/>
    </row>
    <row r="1059" spans="1:10" ht="12.75">
      <c r="A1059" s="537" t="s">
        <v>1811</v>
      </c>
      <c r="B1059" s="537" t="s">
        <v>1949</v>
      </c>
      <c r="C1059" s="659" t="s">
        <v>2383</v>
      </c>
      <c r="D1059" s="659"/>
      <c r="E1059" s="659"/>
      <c r="F1059" s="659"/>
      <c r="G1059" s="660"/>
      <c r="H1059" s="584" t="s">
        <v>1226</v>
      </c>
      <c r="I1059" s="531" t="s">
        <v>1226</v>
      </c>
      <c r="J1059" s="532">
        <v>100</v>
      </c>
    </row>
    <row r="1060" spans="1:10" ht="12.75">
      <c r="A1060" s="537" t="s">
        <v>311</v>
      </c>
      <c r="B1060" s="537" t="s">
        <v>464</v>
      </c>
      <c r="C1060" s="659" t="s">
        <v>465</v>
      </c>
      <c r="D1060" s="659"/>
      <c r="E1060" s="659"/>
      <c r="F1060" s="659"/>
      <c r="G1060" s="660"/>
      <c r="H1060" s="584" t="s">
        <v>2384</v>
      </c>
      <c r="I1060" s="531" t="s">
        <v>2384</v>
      </c>
      <c r="J1060" s="532">
        <v>100</v>
      </c>
    </row>
    <row r="1061" spans="1:10" ht="12.75">
      <c r="A1061" s="551" t="s">
        <v>311</v>
      </c>
      <c r="B1061" s="551" t="s">
        <v>466</v>
      </c>
      <c r="C1061" s="657" t="s">
        <v>467</v>
      </c>
      <c r="D1061" s="657"/>
      <c r="E1061" s="657"/>
      <c r="F1061" s="657"/>
      <c r="G1061" s="658"/>
      <c r="H1061" s="582" t="s">
        <v>311</v>
      </c>
      <c r="I1061" s="530" t="s">
        <v>2384</v>
      </c>
      <c r="J1061" s="532"/>
    </row>
    <row r="1062" spans="1:10" ht="12.75">
      <c r="A1062" s="537" t="s">
        <v>311</v>
      </c>
      <c r="B1062" s="537" t="s">
        <v>474</v>
      </c>
      <c r="C1062" s="659" t="s">
        <v>475</v>
      </c>
      <c r="D1062" s="659"/>
      <c r="E1062" s="659"/>
      <c r="F1062" s="659"/>
      <c r="G1062" s="660"/>
      <c r="H1062" s="584" t="s">
        <v>2385</v>
      </c>
      <c r="I1062" s="531" t="s">
        <v>2385</v>
      </c>
      <c r="J1062" s="532">
        <v>100</v>
      </c>
    </row>
    <row r="1063" spans="1:10" ht="12.75">
      <c r="A1063" s="551" t="s">
        <v>311</v>
      </c>
      <c r="B1063" s="551" t="s">
        <v>476</v>
      </c>
      <c r="C1063" s="657" t="s">
        <v>477</v>
      </c>
      <c r="D1063" s="657"/>
      <c r="E1063" s="657"/>
      <c r="F1063" s="657"/>
      <c r="G1063" s="658"/>
      <c r="H1063" s="582" t="s">
        <v>311</v>
      </c>
      <c r="I1063" s="530" t="s">
        <v>2385</v>
      </c>
      <c r="J1063" s="532"/>
    </row>
    <row r="1064" spans="1:10" ht="12.75">
      <c r="A1064" s="537" t="s">
        <v>1811</v>
      </c>
      <c r="B1064" s="537" t="s">
        <v>1953</v>
      </c>
      <c r="C1064" s="659" t="s">
        <v>2386</v>
      </c>
      <c r="D1064" s="659"/>
      <c r="E1064" s="659"/>
      <c r="F1064" s="659"/>
      <c r="G1064" s="660"/>
      <c r="H1064" s="584" t="s">
        <v>2111</v>
      </c>
      <c r="I1064" s="531" t="s">
        <v>2111</v>
      </c>
      <c r="J1064" s="532">
        <v>100</v>
      </c>
    </row>
    <row r="1065" spans="1:10" ht="12.75">
      <c r="A1065" s="537" t="s">
        <v>311</v>
      </c>
      <c r="B1065" s="537" t="s">
        <v>474</v>
      </c>
      <c r="C1065" s="659" t="s">
        <v>475</v>
      </c>
      <c r="D1065" s="659"/>
      <c r="E1065" s="659"/>
      <c r="F1065" s="659"/>
      <c r="G1065" s="660"/>
      <c r="H1065" s="584" t="s">
        <v>2111</v>
      </c>
      <c r="I1065" s="531" t="s">
        <v>2111</v>
      </c>
      <c r="J1065" s="532">
        <v>100</v>
      </c>
    </row>
    <row r="1066" spans="1:10" ht="12.75">
      <c r="A1066" s="551" t="s">
        <v>311</v>
      </c>
      <c r="B1066" s="551" t="s">
        <v>482</v>
      </c>
      <c r="C1066" s="657" t="s">
        <v>483</v>
      </c>
      <c r="D1066" s="657"/>
      <c r="E1066" s="657"/>
      <c r="F1066" s="657"/>
      <c r="G1066" s="658"/>
      <c r="H1066" s="582" t="s">
        <v>311</v>
      </c>
      <c r="I1066" s="530" t="s">
        <v>2111</v>
      </c>
      <c r="J1066" s="532"/>
    </row>
    <row r="1067" spans="1:10" ht="12.75">
      <c r="A1067" s="537" t="s">
        <v>1811</v>
      </c>
      <c r="B1067" s="537" t="s">
        <v>2387</v>
      </c>
      <c r="C1067" s="659" t="s">
        <v>2388</v>
      </c>
      <c r="D1067" s="659"/>
      <c r="E1067" s="659"/>
      <c r="F1067" s="659"/>
      <c r="G1067" s="660"/>
      <c r="H1067" s="584" t="s">
        <v>2389</v>
      </c>
      <c r="I1067" s="531" t="s">
        <v>2390</v>
      </c>
      <c r="J1067" s="532">
        <v>99.99980709876543</v>
      </c>
    </row>
    <row r="1068" spans="1:10" ht="12.75">
      <c r="A1068" s="537" t="s">
        <v>311</v>
      </c>
      <c r="B1068" s="537" t="s">
        <v>445</v>
      </c>
      <c r="C1068" s="659" t="s">
        <v>446</v>
      </c>
      <c r="D1068" s="659"/>
      <c r="E1068" s="659"/>
      <c r="F1068" s="659"/>
      <c r="G1068" s="660"/>
      <c r="H1068" s="584" t="s">
        <v>2391</v>
      </c>
      <c r="I1068" s="531" t="s">
        <v>2392</v>
      </c>
      <c r="J1068" s="532">
        <v>100.0042957268822</v>
      </c>
    </row>
    <row r="1069" spans="1:10" ht="12.75">
      <c r="A1069" s="551" t="s">
        <v>311</v>
      </c>
      <c r="B1069" s="551" t="s">
        <v>447</v>
      </c>
      <c r="C1069" s="657" t="s">
        <v>448</v>
      </c>
      <c r="D1069" s="657"/>
      <c r="E1069" s="657"/>
      <c r="F1069" s="657"/>
      <c r="G1069" s="658"/>
      <c r="H1069" s="582" t="s">
        <v>311</v>
      </c>
      <c r="I1069" s="530" t="s">
        <v>2392</v>
      </c>
      <c r="J1069" s="532"/>
    </row>
    <row r="1070" spans="1:10" ht="12.75">
      <c r="A1070" s="537" t="s">
        <v>311</v>
      </c>
      <c r="B1070" s="537" t="s">
        <v>454</v>
      </c>
      <c r="C1070" s="659" t="s">
        <v>455</v>
      </c>
      <c r="D1070" s="659"/>
      <c r="E1070" s="659"/>
      <c r="F1070" s="659"/>
      <c r="G1070" s="660"/>
      <c r="H1070" s="584" t="s">
        <v>2393</v>
      </c>
      <c r="I1070" s="531" t="s">
        <v>2394</v>
      </c>
      <c r="J1070" s="532">
        <v>99.97371879106439</v>
      </c>
    </row>
    <row r="1071" spans="1:10" ht="12.75">
      <c r="A1071" s="551" t="s">
        <v>311</v>
      </c>
      <c r="B1071" s="551" t="s">
        <v>458</v>
      </c>
      <c r="C1071" s="657" t="s">
        <v>459</v>
      </c>
      <c r="D1071" s="657"/>
      <c r="E1071" s="657"/>
      <c r="F1071" s="657"/>
      <c r="G1071" s="658"/>
      <c r="H1071" s="582" t="s">
        <v>311</v>
      </c>
      <c r="I1071" s="530" t="s">
        <v>2395</v>
      </c>
      <c r="J1071" s="532"/>
    </row>
    <row r="1072" spans="1:10" ht="12.75">
      <c r="A1072" s="551" t="s">
        <v>311</v>
      </c>
      <c r="B1072" s="551" t="s">
        <v>460</v>
      </c>
      <c r="C1072" s="657" t="s">
        <v>461</v>
      </c>
      <c r="D1072" s="657"/>
      <c r="E1072" s="657"/>
      <c r="F1072" s="657"/>
      <c r="G1072" s="658"/>
      <c r="H1072" s="582" t="s">
        <v>311</v>
      </c>
      <c r="I1072" s="530" t="s">
        <v>2396</v>
      </c>
      <c r="J1072" s="532"/>
    </row>
    <row r="1073" spans="1:10" ht="12.75">
      <c r="A1073" s="537" t="s">
        <v>1811</v>
      </c>
      <c r="B1073" s="537" t="s">
        <v>2397</v>
      </c>
      <c r="C1073" s="659" t="s">
        <v>2120</v>
      </c>
      <c r="D1073" s="659"/>
      <c r="E1073" s="659"/>
      <c r="F1073" s="659"/>
      <c r="G1073" s="660"/>
      <c r="H1073" s="584" t="s">
        <v>1700</v>
      </c>
      <c r="I1073" s="531" t="s">
        <v>2398</v>
      </c>
      <c r="J1073" s="532">
        <v>95.83433333333335</v>
      </c>
    </row>
    <row r="1074" spans="1:10" ht="12.75">
      <c r="A1074" s="537" t="s">
        <v>311</v>
      </c>
      <c r="B1074" s="537" t="s">
        <v>474</v>
      </c>
      <c r="C1074" s="659" t="s">
        <v>475</v>
      </c>
      <c r="D1074" s="659"/>
      <c r="E1074" s="659"/>
      <c r="F1074" s="659"/>
      <c r="G1074" s="660"/>
      <c r="H1074" s="584" t="s">
        <v>2399</v>
      </c>
      <c r="I1074" s="531" t="s">
        <v>2400</v>
      </c>
      <c r="J1074" s="532">
        <v>95.57969494756911</v>
      </c>
    </row>
    <row r="1075" spans="1:10" ht="12.75">
      <c r="A1075" s="551" t="s">
        <v>311</v>
      </c>
      <c r="B1075" s="551" t="s">
        <v>476</v>
      </c>
      <c r="C1075" s="657" t="s">
        <v>477</v>
      </c>
      <c r="D1075" s="657"/>
      <c r="E1075" s="657"/>
      <c r="F1075" s="657"/>
      <c r="G1075" s="658"/>
      <c r="H1075" s="582" t="s">
        <v>311</v>
      </c>
      <c r="I1075" s="530" t="s">
        <v>2401</v>
      </c>
      <c r="J1075" s="532"/>
    </row>
    <row r="1076" spans="1:10" ht="12.75">
      <c r="A1076" s="551" t="s">
        <v>311</v>
      </c>
      <c r="B1076" s="551" t="s">
        <v>484</v>
      </c>
      <c r="C1076" s="657" t="s">
        <v>485</v>
      </c>
      <c r="D1076" s="657"/>
      <c r="E1076" s="657"/>
      <c r="F1076" s="657"/>
      <c r="G1076" s="658"/>
      <c r="H1076" s="582" t="s">
        <v>311</v>
      </c>
      <c r="I1076" s="530" t="s">
        <v>2402</v>
      </c>
      <c r="J1076" s="532"/>
    </row>
    <row r="1077" spans="1:10" ht="12.75">
      <c r="A1077" s="537" t="s">
        <v>311</v>
      </c>
      <c r="B1077" s="537" t="s">
        <v>511</v>
      </c>
      <c r="C1077" s="659" t="s">
        <v>512</v>
      </c>
      <c r="D1077" s="659"/>
      <c r="E1077" s="659"/>
      <c r="F1077" s="659"/>
      <c r="G1077" s="660"/>
      <c r="H1077" s="584" t="s">
        <v>2403</v>
      </c>
      <c r="I1077" s="531" t="s">
        <v>2404</v>
      </c>
      <c r="J1077" s="532">
        <v>93.17169811320754</v>
      </c>
    </row>
    <row r="1078" spans="1:10" ht="12.75">
      <c r="A1078" s="551" t="s">
        <v>311</v>
      </c>
      <c r="B1078" s="551" t="s">
        <v>523</v>
      </c>
      <c r="C1078" s="657" t="s">
        <v>512</v>
      </c>
      <c r="D1078" s="657"/>
      <c r="E1078" s="657"/>
      <c r="F1078" s="657"/>
      <c r="G1078" s="658"/>
      <c r="H1078" s="582" t="s">
        <v>311</v>
      </c>
      <c r="I1078" s="530" t="s">
        <v>2404</v>
      </c>
      <c r="J1078" s="532"/>
    </row>
    <row r="1079" spans="1:10" ht="12.75">
      <c r="A1079" s="537" t="s">
        <v>311</v>
      </c>
      <c r="B1079" s="537" t="s">
        <v>605</v>
      </c>
      <c r="C1079" s="659" t="s">
        <v>606</v>
      </c>
      <c r="D1079" s="659"/>
      <c r="E1079" s="659"/>
      <c r="F1079" s="659"/>
      <c r="G1079" s="660"/>
      <c r="H1079" s="584" t="s">
        <v>2405</v>
      </c>
      <c r="I1079" s="531" t="s">
        <v>2405</v>
      </c>
      <c r="J1079" s="532">
        <v>100</v>
      </c>
    </row>
    <row r="1080" spans="1:10" ht="12.75">
      <c r="A1080" s="551" t="s">
        <v>311</v>
      </c>
      <c r="B1080" s="551" t="s">
        <v>611</v>
      </c>
      <c r="C1080" s="657" t="s">
        <v>436</v>
      </c>
      <c r="D1080" s="657"/>
      <c r="E1080" s="657"/>
      <c r="F1080" s="657"/>
      <c r="G1080" s="658"/>
      <c r="H1080" s="582" t="s">
        <v>311</v>
      </c>
      <c r="I1080" s="530" t="s">
        <v>2405</v>
      </c>
      <c r="J1080" s="532"/>
    </row>
    <row r="1081" spans="1:10" ht="12.75">
      <c r="A1081" s="537" t="s">
        <v>1811</v>
      </c>
      <c r="B1081" s="537" t="s">
        <v>2406</v>
      </c>
      <c r="C1081" s="659" t="s">
        <v>2407</v>
      </c>
      <c r="D1081" s="659"/>
      <c r="E1081" s="659"/>
      <c r="F1081" s="659"/>
      <c r="G1081" s="660"/>
      <c r="H1081" s="584" t="s">
        <v>2408</v>
      </c>
      <c r="I1081" s="531" t="s">
        <v>2409</v>
      </c>
      <c r="J1081" s="532">
        <v>98.80761292252468</v>
      </c>
    </row>
    <row r="1082" spans="1:10" ht="12.75">
      <c r="A1082" s="537" t="s">
        <v>311</v>
      </c>
      <c r="B1082" s="537" t="s">
        <v>445</v>
      </c>
      <c r="C1082" s="659" t="s">
        <v>446</v>
      </c>
      <c r="D1082" s="659"/>
      <c r="E1082" s="659"/>
      <c r="F1082" s="659"/>
      <c r="G1082" s="660"/>
      <c r="H1082" s="584" t="s">
        <v>2410</v>
      </c>
      <c r="I1082" s="531" t="s">
        <v>2411</v>
      </c>
      <c r="J1082" s="532">
        <v>98.67240350179068</v>
      </c>
    </row>
    <row r="1083" spans="1:10" ht="12.75">
      <c r="A1083" s="551" t="s">
        <v>311</v>
      </c>
      <c r="B1083" s="551" t="s">
        <v>447</v>
      </c>
      <c r="C1083" s="657" t="s">
        <v>448</v>
      </c>
      <c r="D1083" s="657"/>
      <c r="E1083" s="657"/>
      <c r="F1083" s="657"/>
      <c r="G1083" s="658"/>
      <c r="H1083" s="582" t="s">
        <v>311</v>
      </c>
      <c r="I1083" s="530" t="s">
        <v>2411</v>
      </c>
      <c r="J1083" s="532"/>
    </row>
    <row r="1084" spans="1:10" ht="12.75">
      <c r="A1084" s="537" t="s">
        <v>311</v>
      </c>
      <c r="B1084" s="537" t="s">
        <v>451</v>
      </c>
      <c r="C1084" s="659" t="s">
        <v>452</v>
      </c>
      <c r="D1084" s="659"/>
      <c r="E1084" s="659"/>
      <c r="F1084" s="659"/>
      <c r="G1084" s="660"/>
      <c r="H1084" s="584" t="s">
        <v>1353</v>
      </c>
      <c r="I1084" s="531" t="s">
        <v>1353</v>
      </c>
      <c r="J1084" s="532">
        <v>100</v>
      </c>
    </row>
    <row r="1085" spans="1:10" ht="12.75">
      <c r="A1085" s="551" t="s">
        <v>311</v>
      </c>
      <c r="B1085" s="551" t="s">
        <v>453</v>
      </c>
      <c r="C1085" s="657" t="s">
        <v>452</v>
      </c>
      <c r="D1085" s="657"/>
      <c r="E1085" s="657"/>
      <c r="F1085" s="657"/>
      <c r="G1085" s="658"/>
      <c r="H1085" s="582" t="s">
        <v>311</v>
      </c>
      <c r="I1085" s="530" t="s">
        <v>1353</v>
      </c>
      <c r="J1085" s="532"/>
    </row>
    <row r="1086" spans="1:10" ht="12.75">
      <c r="A1086" s="537" t="s">
        <v>311</v>
      </c>
      <c r="B1086" s="537" t="s">
        <v>454</v>
      </c>
      <c r="C1086" s="659" t="s">
        <v>455</v>
      </c>
      <c r="D1086" s="659"/>
      <c r="E1086" s="659"/>
      <c r="F1086" s="659"/>
      <c r="G1086" s="660"/>
      <c r="H1086" s="584" t="s">
        <v>2412</v>
      </c>
      <c r="I1086" s="531" t="s">
        <v>2413</v>
      </c>
      <c r="J1086" s="532">
        <v>98.49907621247114</v>
      </c>
    </row>
    <row r="1087" spans="1:10" ht="12.75">
      <c r="A1087" s="551" t="s">
        <v>311</v>
      </c>
      <c r="B1087" s="551" t="s">
        <v>458</v>
      </c>
      <c r="C1087" s="657" t="s">
        <v>459</v>
      </c>
      <c r="D1087" s="657"/>
      <c r="E1087" s="657"/>
      <c r="F1087" s="657"/>
      <c r="G1087" s="658"/>
      <c r="H1087" s="582" t="s">
        <v>311</v>
      </c>
      <c r="I1087" s="530" t="s">
        <v>2414</v>
      </c>
      <c r="J1087" s="532"/>
    </row>
    <row r="1088" spans="1:10" ht="12.75">
      <c r="A1088" s="551" t="s">
        <v>311</v>
      </c>
      <c r="B1088" s="551" t="s">
        <v>460</v>
      </c>
      <c r="C1088" s="657" t="s">
        <v>461</v>
      </c>
      <c r="D1088" s="657"/>
      <c r="E1088" s="657"/>
      <c r="F1088" s="657"/>
      <c r="G1088" s="658"/>
      <c r="H1088" s="582" t="s">
        <v>311</v>
      </c>
      <c r="I1088" s="530" t="s">
        <v>2415</v>
      </c>
      <c r="J1088" s="532"/>
    </row>
    <row r="1089" spans="1:10" ht="12.75">
      <c r="A1089" s="537" t="s">
        <v>311</v>
      </c>
      <c r="B1089" s="537" t="s">
        <v>464</v>
      </c>
      <c r="C1089" s="659" t="s">
        <v>465</v>
      </c>
      <c r="D1089" s="659"/>
      <c r="E1089" s="659"/>
      <c r="F1089" s="659"/>
      <c r="G1089" s="660"/>
      <c r="H1089" s="584" t="s">
        <v>2416</v>
      </c>
      <c r="I1089" s="531" t="s">
        <v>2416</v>
      </c>
      <c r="J1089" s="532">
        <v>100</v>
      </c>
    </row>
    <row r="1090" spans="1:10" ht="12.75">
      <c r="A1090" s="551" t="s">
        <v>311</v>
      </c>
      <c r="B1090" s="551" t="s">
        <v>468</v>
      </c>
      <c r="C1090" s="657" t="s">
        <v>469</v>
      </c>
      <c r="D1090" s="657"/>
      <c r="E1090" s="657"/>
      <c r="F1090" s="657"/>
      <c r="G1090" s="658"/>
      <c r="H1090" s="582" t="s">
        <v>311</v>
      </c>
      <c r="I1090" s="530" t="s">
        <v>2416</v>
      </c>
      <c r="J1090" s="532"/>
    </row>
    <row r="1091" spans="1:10" ht="12.75">
      <c r="A1091" s="537" t="s">
        <v>1811</v>
      </c>
      <c r="B1091" s="537" t="s">
        <v>2417</v>
      </c>
      <c r="C1091" s="659" t="s">
        <v>2418</v>
      </c>
      <c r="D1091" s="659"/>
      <c r="E1091" s="659"/>
      <c r="F1091" s="659"/>
      <c r="G1091" s="660"/>
      <c r="H1091" s="584" t="s">
        <v>2419</v>
      </c>
      <c r="I1091" s="531" t="s">
        <v>2420</v>
      </c>
      <c r="J1091" s="532">
        <v>102.06226610330258</v>
      </c>
    </row>
    <row r="1092" spans="1:10" ht="12.75">
      <c r="A1092" s="537" t="s">
        <v>311</v>
      </c>
      <c r="B1092" s="537" t="s">
        <v>445</v>
      </c>
      <c r="C1092" s="659" t="s">
        <v>446</v>
      </c>
      <c r="D1092" s="659"/>
      <c r="E1092" s="659"/>
      <c r="F1092" s="659"/>
      <c r="G1092" s="660"/>
      <c r="H1092" s="584" t="s">
        <v>2421</v>
      </c>
      <c r="I1092" s="531" t="s">
        <v>2422</v>
      </c>
      <c r="J1092" s="532">
        <v>98.88594339622641</v>
      </c>
    </row>
    <row r="1093" spans="1:10" ht="12.75">
      <c r="A1093" s="551" t="s">
        <v>311</v>
      </c>
      <c r="B1093" s="551" t="s">
        <v>447</v>
      </c>
      <c r="C1093" s="657" t="s">
        <v>448</v>
      </c>
      <c r="D1093" s="657"/>
      <c r="E1093" s="657"/>
      <c r="F1093" s="657"/>
      <c r="G1093" s="658"/>
      <c r="H1093" s="582" t="s">
        <v>311</v>
      </c>
      <c r="I1093" s="530" t="s">
        <v>2422</v>
      </c>
      <c r="J1093" s="532"/>
    </row>
    <row r="1094" spans="1:10" ht="12.75">
      <c r="A1094" s="537" t="s">
        <v>311</v>
      </c>
      <c r="B1094" s="537" t="s">
        <v>451</v>
      </c>
      <c r="C1094" s="659" t="s">
        <v>452</v>
      </c>
      <c r="D1094" s="659"/>
      <c r="E1094" s="659"/>
      <c r="F1094" s="659"/>
      <c r="G1094" s="660"/>
      <c r="H1094" s="584" t="s">
        <v>1340</v>
      </c>
      <c r="I1094" s="531" t="s">
        <v>1340</v>
      </c>
      <c r="J1094" s="532">
        <v>100</v>
      </c>
    </row>
    <row r="1095" spans="1:10" ht="12.75">
      <c r="A1095" s="551" t="s">
        <v>311</v>
      </c>
      <c r="B1095" s="551" t="s">
        <v>453</v>
      </c>
      <c r="C1095" s="657" t="s">
        <v>452</v>
      </c>
      <c r="D1095" s="657"/>
      <c r="E1095" s="657"/>
      <c r="F1095" s="657"/>
      <c r="G1095" s="658"/>
      <c r="H1095" s="582" t="s">
        <v>311</v>
      </c>
      <c r="I1095" s="530" t="s">
        <v>1340</v>
      </c>
      <c r="J1095" s="532"/>
    </row>
    <row r="1096" spans="1:10" ht="12.75">
      <c r="A1096" s="537" t="s">
        <v>311</v>
      </c>
      <c r="B1096" s="537" t="s">
        <v>454</v>
      </c>
      <c r="C1096" s="659" t="s">
        <v>455</v>
      </c>
      <c r="D1096" s="659"/>
      <c r="E1096" s="659"/>
      <c r="F1096" s="659"/>
      <c r="G1096" s="660"/>
      <c r="H1096" s="584" t="s">
        <v>2423</v>
      </c>
      <c r="I1096" s="531" t="s">
        <v>2424</v>
      </c>
      <c r="J1096" s="532">
        <v>98.44102964118564</v>
      </c>
    </row>
    <row r="1097" spans="1:10" ht="12.75">
      <c r="A1097" s="551" t="s">
        <v>311</v>
      </c>
      <c r="B1097" s="551" t="s">
        <v>458</v>
      </c>
      <c r="C1097" s="657" t="s">
        <v>459</v>
      </c>
      <c r="D1097" s="657"/>
      <c r="E1097" s="657"/>
      <c r="F1097" s="657"/>
      <c r="G1097" s="658"/>
      <c r="H1097" s="582" t="s">
        <v>311</v>
      </c>
      <c r="I1097" s="530" t="s">
        <v>2425</v>
      </c>
      <c r="J1097" s="532"/>
    </row>
    <row r="1098" spans="1:10" ht="12.75">
      <c r="A1098" s="551" t="s">
        <v>311</v>
      </c>
      <c r="B1098" s="551" t="s">
        <v>460</v>
      </c>
      <c r="C1098" s="657" t="s">
        <v>461</v>
      </c>
      <c r="D1098" s="657"/>
      <c r="E1098" s="657"/>
      <c r="F1098" s="657"/>
      <c r="G1098" s="658"/>
      <c r="H1098" s="582" t="s">
        <v>311</v>
      </c>
      <c r="I1098" s="530" t="s">
        <v>2426</v>
      </c>
      <c r="J1098" s="532"/>
    </row>
    <row r="1099" spans="1:10" ht="12.75">
      <c r="A1099" s="537" t="s">
        <v>311</v>
      </c>
      <c r="B1099" s="537" t="s">
        <v>464</v>
      </c>
      <c r="C1099" s="659" t="s">
        <v>465</v>
      </c>
      <c r="D1099" s="659"/>
      <c r="E1099" s="659"/>
      <c r="F1099" s="659"/>
      <c r="G1099" s="660"/>
      <c r="H1099" s="584" t="s">
        <v>2427</v>
      </c>
      <c r="I1099" s="531" t="s">
        <v>2428</v>
      </c>
      <c r="J1099" s="532">
        <v>99.88403361344538</v>
      </c>
    </row>
    <row r="1100" spans="1:10" ht="12.75">
      <c r="A1100" s="551" t="s">
        <v>311</v>
      </c>
      <c r="B1100" s="551" t="s">
        <v>468</v>
      </c>
      <c r="C1100" s="657" t="s">
        <v>469</v>
      </c>
      <c r="D1100" s="657"/>
      <c r="E1100" s="657"/>
      <c r="F1100" s="657"/>
      <c r="G1100" s="658"/>
      <c r="H1100" s="582" t="s">
        <v>311</v>
      </c>
      <c r="I1100" s="530" t="s">
        <v>2428</v>
      </c>
      <c r="J1100" s="532"/>
    </row>
    <row r="1101" spans="1:10" ht="12.75">
      <c r="A1101" s="537" t="s">
        <v>311</v>
      </c>
      <c r="B1101" s="537" t="s">
        <v>474</v>
      </c>
      <c r="C1101" s="659" t="s">
        <v>475</v>
      </c>
      <c r="D1101" s="659"/>
      <c r="E1101" s="659"/>
      <c r="F1101" s="659"/>
      <c r="G1101" s="660"/>
      <c r="H1101" s="584" t="s">
        <v>1287</v>
      </c>
      <c r="I1101" s="531" t="s">
        <v>1287</v>
      </c>
      <c r="J1101" s="532">
        <v>100</v>
      </c>
    </row>
    <row r="1102" spans="1:10" ht="12.75">
      <c r="A1102" s="551" t="s">
        <v>311</v>
      </c>
      <c r="B1102" s="551" t="s">
        <v>482</v>
      </c>
      <c r="C1102" s="657" t="s">
        <v>483</v>
      </c>
      <c r="D1102" s="657"/>
      <c r="E1102" s="657"/>
      <c r="F1102" s="657"/>
      <c r="G1102" s="658"/>
      <c r="H1102" s="582" t="s">
        <v>311</v>
      </c>
      <c r="I1102" s="530" t="s">
        <v>1287</v>
      </c>
      <c r="J1102" s="532"/>
    </row>
    <row r="1103" spans="1:10" ht="12.75">
      <c r="A1103" s="537" t="s">
        <v>311</v>
      </c>
      <c r="B1103" s="537" t="s">
        <v>488</v>
      </c>
      <c r="C1103" s="659" t="s">
        <v>489</v>
      </c>
      <c r="D1103" s="659"/>
      <c r="E1103" s="659"/>
      <c r="F1103" s="659"/>
      <c r="G1103" s="660"/>
      <c r="H1103" s="584" t="s">
        <v>1303</v>
      </c>
      <c r="I1103" s="531" t="s">
        <v>2429</v>
      </c>
      <c r="J1103" s="532">
        <v>142.8125</v>
      </c>
    </row>
    <row r="1104" spans="1:10" ht="12.75">
      <c r="A1104" s="551" t="s">
        <v>311</v>
      </c>
      <c r="B1104" s="551" t="s">
        <v>492</v>
      </c>
      <c r="C1104" s="657" t="s">
        <v>493</v>
      </c>
      <c r="D1104" s="657"/>
      <c r="E1104" s="657"/>
      <c r="F1104" s="657"/>
      <c r="G1104" s="658"/>
      <c r="H1104" s="582" t="s">
        <v>311</v>
      </c>
      <c r="I1104" s="530" t="s">
        <v>2429</v>
      </c>
      <c r="J1104" s="532"/>
    </row>
    <row r="1105" spans="1:10" ht="12.75">
      <c r="A1105" s="537" t="s">
        <v>1811</v>
      </c>
      <c r="B1105" s="537" t="s">
        <v>1481</v>
      </c>
      <c r="C1105" s="659" t="s">
        <v>2430</v>
      </c>
      <c r="D1105" s="659"/>
      <c r="E1105" s="659"/>
      <c r="F1105" s="659"/>
      <c r="G1105" s="660"/>
      <c r="H1105" s="584" t="s">
        <v>1364</v>
      </c>
      <c r="I1105" s="531" t="s">
        <v>1364</v>
      </c>
      <c r="J1105" s="532">
        <v>100</v>
      </c>
    </row>
    <row r="1106" spans="1:10" ht="12.75">
      <c r="A1106" s="537" t="s">
        <v>311</v>
      </c>
      <c r="B1106" s="537" t="s">
        <v>605</v>
      </c>
      <c r="C1106" s="659" t="s">
        <v>606</v>
      </c>
      <c r="D1106" s="659"/>
      <c r="E1106" s="659"/>
      <c r="F1106" s="659"/>
      <c r="G1106" s="660"/>
      <c r="H1106" s="584" t="s">
        <v>1364</v>
      </c>
      <c r="I1106" s="531" t="s">
        <v>1364</v>
      </c>
      <c r="J1106" s="532">
        <v>100</v>
      </c>
    </row>
    <row r="1107" spans="1:10" ht="12.75">
      <c r="A1107" s="551" t="s">
        <v>311</v>
      </c>
      <c r="B1107" s="551" t="s">
        <v>607</v>
      </c>
      <c r="C1107" s="657" t="s">
        <v>434</v>
      </c>
      <c r="D1107" s="657"/>
      <c r="E1107" s="657"/>
      <c r="F1107" s="657"/>
      <c r="G1107" s="658"/>
      <c r="H1107" s="582" t="s">
        <v>311</v>
      </c>
      <c r="I1107" s="530" t="s">
        <v>2431</v>
      </c>
      <c r="J1107" s="532"/>
    </row>
    <row r="1108" spans="1:10" ht="12.75">
      <c r="A1108" s="551" t="s">
        <v>311</v>
      </c>
      <c r="B1108" s="551" t="s">
        <v>609</v>
      </c>
      <c r="C1108" s="657" t="s">
        <v>610</v>
      </c>
      <c r="D1108" s="657"/>
      <c r="E1108" s="657"/>
      <c r="F1108" s="657"/>
      <c r="G1108" s="658"/>
      <c r="H1108" s="582" t="s">
        <v>311</v>
      </c>
      <c r="I1108" s="530" t="s">
        <v>2432</v>
      </c>
      <c r="J1108" s="532"/>
    </row>
    <row r="1109" spans="1:10" ht="12.75">
      <c r="A1109" s="551" t="s">
        <v>311</v>
      </c>
      <c r="B1109" s="551" t="s">
        <v>611</v>
      </c>
      <c r="C1109" s="657" t="s">
        <v>436</v>
      </c>
      <c r="D1109" s="657"/>
      <c r="E1109" s="657"/>
      <c r="F1109" s="657"/>
      <c r="G1109" s="658"/>
      <c r="H1109" s="582" t="s">
        <v>311</v>
      </c>
      <c r="I1109" s="530" t="s">
        <v>2433</v>
      </c>
      <c r="J1109" s="532"/>
    </row>
    <row r="1110" spans="1:10" ht="12.75">
      <c r="A1110" s="551" t="s">
        <v>311</v>
      </c>
      <c r="B1110" s="551" t="s">
        <v>612</v>
      </c>
      <c r="C1110" s="657" t="s">
        <v>437</v>
      </c>
      <c r="D1110" s="657"/>
      <c r="E1110" s="657"/>
      <c r="F1110" s="657"/>
      <c r="G1110" s="658"/>
      <c r="H1110" s="582" t="s">
        <v>311</v>
      </c>
      <c r="I1110" s="530" t="s">
        <v>2434</v>
      </c>
      <c r="J1110" s="532"/>
    </row>
    <row r="1111" spans="1:10" ht="12.75">
      <c r="A1111" s="537" t="s">
        <v>1811</v>
      </c>
      <c r="B1111" s="537" t="s">
        <v>1275</v>
      </c>
      <c r="C1111" s="659" t="s">
        <v>2435</v>
      </c>
      <c r="D1111" s="659"/>
      <c r="E1111" s="659"/>
      <c r="F1111" s="659"/>
      <c r="G1111" s="660"/>
      <c r="H1111" s="584" t="s">
        <v>1215</v>
      </c>
      <c r="I1111" s="531" t="s">
        <v>2436</v>
      </c>
      <c r="J1111" s="532">
        <v>99.44</v>
      </c>
    </row>
    <row r="1112" spans="1:10" ht="12.75">
      <c r="A1112" s="537" t="s">
        <v>311</v>
      </c>
      <c r="B1112" s="537" t="s">
        <v>633</v>
      </c>
      <c r="C1112" s="659" t="s">
        <v>634</v>
      </c>
      <c r="D1112" s="659"/>
      <c r="E1112" s="659"/>
      <c r="F1112" s="659"/>
      <c r="G1112" s="660"/>
      <c r="H1112" s="584" t="s">
        <v>1215</v>
      </c>
      <c r="I1112" s="531" t="s">
        <v>2436</v>
      </c>
      <c r="J1112" s="532">
        <v>99.44</v>
      </c>
    </row>
    <row r="1113" spans="1:10" ht="12.75">
      <c r="A1113" s="551" t="s">
        <v>311</v>
      </c>
      <c r="B1113" s="551" t="s">
        <v>635</v>
      </c>
      <c r="C1113" s="657" t="s">
        <v>634</v>
      </c>
      <c r="D1113" s="657"/>
      <c r="E1113" s="657"/>
      <c r="F1113" s="657"/>
      <c r="G1113" s="658"/>
      <c r="H1113" s="582" t="s">
        <v>311</v>
      </c>
      <c r="I1113" s="530" t="s">
        <v>2436</v>
      </c>
      <c r="J1113" s="532"/>
    </row>
    <row r="1114" spans="1:10" ht="12.75">
      <c r="A1114" s="537" t="s">
        <v>1811</v>
      </c>
      <c r="B1114" s="537" t="s">
        <v>1289</v>
      </c>
      <c r="C1114" s="659" t="s">
        <v>2437</v>
      </c>
      <c r="D1114" s="659"/>
      <c r="E1114" s="659"/>
      <c r="F1114" s="659"/>
      <c r="G1114" s="660"/>
      <c r="H1114" s="584" t="s">
        <v>2438</v>
      </c>
      <c r="I1114" s="531" t="s">
        <v>2439</v>
      </c>
      <c r="J1114" s="532">
        <v>100.31334020618556</v>
      </c>
    </row>
    <row r="1115" spans="1:10" ht="12.75">
      <c r="A1115" s="537" t="s">
        <v>311</v>
      </c>
      <c r="B1115" s="537" t="s">
        <v>605</v>
      </c>
      <c r="C1115" s="659" t="s">
        <v>606</v>
      </c>
      <c r="D1115" s="659"/>
      <c r="E1115" s="659"/>
      <c r="F1115" s="659"/>
      <c r="G1115" s="660"/>
      <c r="H1115" s="584" t="s">
        <v>2440</v>
      </c>
      <c r="I1115" s="531" t="s">
        <v>2441</v>
      </c>
      <c r="J1115" s="532">
        <v>102.77693975903614</v>
      </c>
    </row>
    <row r="1116" spans="1:10" ht="12.75">
      <c r="A1116" s="551" t="s">
        <v>311</v>
      </c>
      <c r="B1116" s="551" t="s">
        <v>607</v>
      </c>
      <c r="C1116" s="657" t="s">
        <v>434</v>
      </c>
      <c r="D1116" s="657"/>
      <c r="E1116" s="657"/>
      <c r="F1116" s="657"/>
      <c r="G1116" s="658"/>
      <c r="H1116" s="582" t="s">
        <v>311</v>
      </c>
      <c r="I1116" s="530" t="s">
        <v>2441</v>
      </c>
      <c r="J1116" s="532"/>
    </row>
    <row r="1117" spans="1:10" ht="12.75">
      <c r="A1117" s="537" t="s">
        <v>311</v>
      </c>
      <c r="B1117" s="537" t="s">
        <v>616</v>
      </c>
      <c r="C1117" s="659" t="s">
        <v>617</v>
      </c>
      <c r="D1117" s="659"/>
      <c r="E1117" s="659"/>
      <c r="F1117" s="659"/>
      <c r="G1117" s="660"/>
      <c r="H1117" s="584" t="s">
        <v>2442</v>
      </c>
      <c r="I1117" s="531" t="s">
        <v>2443</v>
      </c>
      <c r="J1117" s="532">
        <v>85.70771428571427</v>
      </c>
    </row>
    <row r="1118" spans="1:10" ht="12.75">
      <c r="A1118" s="551" t="s">
        <v>311</v>
      </c>
      <c r="B1118" s="551" t="s">
        <v>618</v>
      </c>
      <c r="C1118" s="657" t="s">
        <v>619</v>
      </c>
      <c r="D1118" s="657"/>
      <c r="E1118" s="657"/>
      <c r="F1118" s="657"/>
      <c r="G1118" s="658"/>
      <c r="H1118" s="582" t="s">
        <v>311</v>
      </c>
      <c r="I1118" s="530" t="s">
        <v>2443</v>
      </c>
      <c r="J1118" s="532"/>
    </row>
    <row r="1119" spans="1:10" ht="12.75">
      <c r="A1119" s="537" t="s">
        <v>1811</v>
      </c>
      <c r="B1119" s="537" t="s">
        <v>1490</v>
      </c>
      <c r="C1119" s="659" t="s">
        <v>2006</v>
      </c>
      <c r="D1119" s="659"/>
      <c r="E1119" s="659"/>
      <c r="F1119" s="659"/>
      <c r="G1119" s="660"/>
      <c r="H1119" s="584" t="s">
        <v>2444</v>
      </c>
      <c r="I1119" s="531" t="s">
        <v>2444</v>
      </c>
      <c r="J1119" s="532">
        <v>100</v>
      </c>
    </row>
    <row r="1120" spans="1:10" ht="12.75">
      <c r="A1120" s="537" t="s">
        <v>311</v>
      </c>
      <c r="B1120" s="537" t="s">
        <v>474</v>
      </c>
      <c r="C1120" s="659" t="s">
        <v>475</v>
      </c>
      <c r="D1120" s="659"/>
      <c r="E1120" s="659"/>
      <c r="F1120" s="659"/>
      <c r="G1120" s="660"/>
      <c r="H1120" s="584" t="s">
        <v>2444</v>
      </c>
      <c r="I1120" s="531" t="s">
        <v>2444</v>
      </c>
      <c r="J1120" s="532">
        <v>100</v>
      </c>
    </row>
    <row r="1121" spans="1:10" ht="12.75">
      <c r="A1121" s="551" t="s">
        <v>311</v>
      </c>
      <c r="B1121" s="551" t="s">
        <v>478</v>
      </c>
      <c r="C1121" s="657" t="s">
        <v>479</v>
      </c>
      <c r="D1121" s="657"/>
      <c r="E1121" s="657"/>
      <c r="F1121" s="657"/>
      <c r="G1121" s="658"/>
      <c r="H1121" s="582" t="s">
        <v>311</v>
      </c>
      <c r="I1121" s="530" t="s">
        <v>2444</v>
      </c>
      <c r="J1121" s="532"/>
    </row>
    <row r="1122" spans="1:10" ht="12.75">
      <c r="A1122" s="537" t="s">
        <v>1811</v>
      </c>
      <c r="B1122" s="537" t="s">
        <v>1825</v>
      </c>
      <c r="C1122" s="659" t="s">
        <v>1826</v>
      </c>
      <c r="D1122" s="659"/>
      <c r="E1122" s="659"/>
      <c r="F1122" s="659"/>
      <c r="G1122" s="660"/>
      <c r="H1122" s="584" t="s">
        <v>2226</v>
      </c>
      <c r="I1122" s="531" t="s">
        <v>2227</v>
      </c>
      <c r="J1122" s="532">
        <v>100.59110464783265</v>
      </c>
    </row>
    <row r="1123" spans="1:10" ht="12.75">
      <c r="A1123" s="537" t="s">
        <v>311</v>
      </c>
      <c r="B1123" s="537" t="s">
        <v>445</v>
      </c>
      <c r="C1123" s="659" t="s">
        <v>446</v>
      </c>
      <c r="D1123" s="659"/>
      <c r="E1123" s="659"/>
      <c r="F1123" s="659"/>
      <c r="G1123" s="660"/>
      <c r="H1123" s="584" t="s">
        <v>2445</v>
      </c>
      <c r="I1123" s="531" t="s">
        <v>2446</v>
      </c>
      <c r="J1123" s="532">
        <v>99.36417421380786</v>
      </c>
    </row>
    <row r="1124" spans="1:10" ht="12.75">
      <c r="A1124" s="551" t="s">
        <v>311</v>
      </c>
      <c r="B1124" s="551" t="s">
        <v>447</v>
      </c>
      <c r="C1124" s="657" t="s">
        <v>448</v>
      </c>
      <c r="D1124" s="657"/>
      <c r="E1124" s="657"/>
      <c r="F1124" s="657"/>
      <c r="G1124" s="658"/>
      <c r="H1124" s="582" t="s">
        <v>311</v>
      </c>
      <c r="I1124" s="530" t="s">
        <v>2446</v>
      </c>
      <c r="J1124" s="532"/>
    </row>
    <row r="1125" spans="1:10" ht="12.75">
      <c r="A1125" s="537" t="s">
        <v>311</v>
      </c>
      <c r="B1125" s="537" t="s">
        <v>451</v>
      </c>
      <c r="C1125" s="659" t="s">
        <v>452</v>
      </c>
      <c r="D1125" s="659"/>
      <c r="E1125" s="659"/>
      <c r="F1125" s="659"/>
      <c r="G1125" s="660"/>
      <c r="H1125" s="584" t="s">
        <v>2209</v>
      </c>
      <c r="I1125" s="531" t="s">
        <v>2447</v>
      </c>
      <c r="J1125" s="532">
        <v>125</v>
      </c>
    </row>
    <row r="1126" spans="1:10" ht="12.75">
      <c r="A1126" s="551" t="s">
        <v>311</v>
      </c>
      <c r="B1126" s="551" t="s">
        <v>453</v>
      </c>
      <c r="C1126" s="657" t="s">
        <v>452</v>
      </c>
      <c r="D1126" s="657"/>
      <c r="E1126" s="657"/>
      <c r="F1126" s="657"/>
      <c r="G1126" s="658"/>
      <c r="H1126" s="582" t="s">
        <v>311</v>
      </c>
      <c r="I1126" s="530" t="s">
        <v>2447</v>
      </c>
      <c r="J1126" s="532"/>
    </row>
    <row r="1127" spans="1:10" ht="12.75">
      <c r="A1127" s="537" t="s">
        <v>311</v>
      </c>
      <c r="B1127" s="537" t="s">
        <v>454</v>
      </c>
      <c r="C1127" s="659" t="s">
        <v>455</v>
      </c>
      <c r="D1127" s="659"/>
      <c r="E1127" s="659"/>
      <c r="F1127" s="659"/>
      <c r="G1127" s="660"/>
      <c r="H1127" s="584" t="s">
        <v>2448</v>
      </c>
      <c r="I1127" s="531" t="s">
        <v>2449</v>
      </c>
      <c r="J1127" s="532">
        <v>99.33671040101576</v>
      </c>
    </row>
    <row r="1128" spans="1:10" ht="12.75">
      <c r="A1128" s="551" t="s">
        <v>311</v>
      </c>
      <c r="B1128" s="551" t="s">
        <v>458</v>
      </c>
      <c r="C1128" s="657" t="s">
        <v>459</v>
      </c>
      <c r="D1128" s="657"/>
      <c r="E1128" s="657"/>
      <c r="F1128" s="657"/>
      <c r="G1128" s="658"/>
      <c r="H1128" s="582" t="s">
        <v>311</v>
      </c>
      <c r="I1128" s="530" t="s">
        <v>2450</v>
      </c>
      <c r="J1128" s="532"/>
    </row>
    <row r="1129" spans="1:10" ht="12.75">
      <c r="A1129" s="551" t="s">
        <v>311</v>
      </c>
      <c r="B1129" s="551" t="s">
        <v>460</v>
      </c>
      <c r="C1129" s="657" t="s">
        <v>461</v>
      </c>
      <c r="D1129" s="657"/>
      <c r="E1129" s="657"/>
      <c r="F1129" s="657"/>
      <c r="G1129" s="658"/>
      <c r="H1129" s="582" t="s">
        <v>311</v>
      </c>
      <c r="I1129" s="530" t="s">
        <v>2451</v>
      </c>
      <c r="J1129" s="532"/>
    </row>
    <row r="1130" spans="1:10" ht="12.75">
      <c r="A1130" s="537" t="s">
        <v>311</v>
      </c>
      <c r="B1130" s="537" t="s">
        <v>464</v>
      </c>
      <c r="C1130" s="659" t="s">
        <v>465</v>
      </c>
      <c r="D1130" s="659"/>
      <c r="E1130" s="659"/>
      <c r="F1130" s="659"/>
      <c r="G1130" s="660"/>
      <c r="H1130" s="584" t="s">
        <v>2452</v>
      </c>
      <c r="I1130" s="531" t="s">
        <v>2453</v>
      </c>
      <c r="J1130" s="532">
        <v>97.38061627600737</v>
      </c>
    </row>
    <row r="1131" spans="1:10" ht="12.75">
      <c r="A1131" s="551" t="s">
        <v>311</v>
      </c>
      <c r="B1131" s="551" t="s">
        <v>466</v>
      </c>
      <c r="C1131" s="657" t="s">
        <v>467</v>
      </c>
      <c r="D1131" s="657"/>
      <c r="E1131" s="657"/>
      <c r="F1131" s="657"/>
      <c r="G1131" s="658"/>
      <c r="H1131" s="582" t="s">
        <v>311</v>
      </c>
      <c r="I1131" s="530" t="s">
        <v>2454</v>
      </c>
      <c r="J1131" s="532"/>
    </row>
    <row r="1132" spans="1:10" ht="12.75">
      <c r="A1132" s="551" t="s">
        <v>311</v>
      </c>
      <c r="B1132" s="551" t="s">
        <v>468</v>
      </c>
      <c r="C1132" s="657" t="s">
        <v>469</v>
      </c>
      <c r="D1132" s="657"/>
      <c r="E1132" s="657"/>
      <c r="F1132" s="657"/>
      <c r="G1132" s="658"/>
      <c r="H1132" s="582" t="s">
        <v>311</v>
      </c>
      <c r="I1132" s="530" t="s">
        <v>2455</v>
      </c>
      <c r="J1132" s="532"/>
    </row>
    <row r="1133" spans="1:10" ht="12.75">
      <c r="A1133" s="537" t="s">
        <v>311</v>
      </c>
      <c r="B1133" s="537" t="s">
        <v>488</v>
      </c>
      <c r="C1133" s="659" t="s">
        <v>489</v>
      </c>
      <c r="D1133" s="659"/>
      <c r="E1133" s="659"/>
      <c r="F1133" s="659"/>
      <c r="G1133" s="660"/>
      <c r="H1133" s="584" t="s">
        <v>1231</v>
      </c>
      <c r="I1133" s="531" t="s">
        <v>1231</v>
      </c>
      <c r="J1133" s="532">
        <v>100</v>
      </c>
    </row>
    <row r="1134" spans="1:10" ht="12.75">
      <c r="A1134" s="551" t="s">
        <v>311</v>
      </c>
      <c r="B1134" s="551" t="s">
        <v>506</v>
      </c>
      <c r="C1134" s="657" t="s">
        <v>507</v>
      </c>
      <c r="D1134" s="657"/>
      <c r="E1134" s="657"/>
      <c r="F1134" s="657"/>
      <c r="G1134" s="658"/>
      <c r="H1134" s="582" t="s">
        <v>311</v>
      </c>
      <c r="I1134" s="530" t="s">
        <v>1231</v>
      </c>
      <c r="J1134" s="532"/>
    </row>
    <row r="1135" spans="1:10" ht="12.75">
      <c r="A1135" s="537" t="s">
        <v>1811</v>
      </c>
      <c r="B1135" s="537" t="s">
        <v>2456</v>
      </c>
      <c r="C1135" s="659" t="s">
        <v>2457</v>
      </c>
      <c r="D1135" s="659"/>
      <c r="E1135" s="659"/>
      <c r="F1135" s="659"/>
      <c r="G1135" s="660"/>
      <c r="H1135" s="584" t="s">
        <v>2458</v>
      </c>
      <c r="I1135" s="531" t="s">
        <v>2459</v>
      </c>
      <c r="J1135" s="532">
        <v>83.50331040963648</v>
      </c>
    </row>
    <row r="1136" spans="1:10" ht="12.75">
      <c r="A1136" s="537" t="s">
        <v>311</v>
      </c>
      <c r="B1136" s="537" t="s">
        <v>445</v>
      </c>
      <c r="C1136" s="659" t="s">
        <v>446</v>
      </c>
      <c r="D1136" s="659"/>
      <c r="E1136" s="659"/>
      <c r="F1136" s="659"/>
      <c r="G1136" s="660"/>
      <c r="H1136" s="584" t="s">
        <v>2460</v>
      </c>
      <c r="I1136" s="531" t="s">
        <v>2461</v>
      </c>
      <c r="J1136" s="532">
        <v>72.55316793316895</v>
      </c>
    </row>
    <row r="1137" spans="1:10" ht="12.75">
      <c r="A1137" s="551" t="s">
        <v>311</v>
      </c>
      <c r="B1137" s="551" t="s">
        <v>447</v>
      </c>
      <c r="C1137" s="657" t="s">
        <v>448</v>
      </c>
      <c r="D1137" s="657"/>
      <c r="E1137" s="657"/>
      <c r="F1137" s="657"/>
      <c r="G1137" s="658"/>
      <c r="H1137" s="582" t="s">
        <v>311</v>
      </c>
      <c r="I1137" s="530" t="s">
        <v>2461</v>
      </c>
      <c r="J1137" s="532"/>
    </row>
    <row r="1138" spans="1:10" ht="12.75">
      <c r="A1138" s="537" t="s">
        <v>311</v>
      </c>
      <c r="B1138" s="537" t="s">
        <v>454</v>
      </c>
      <c r="C1138" s="659" t="s">
        <v>455</v>
      </c>
      <c r="D1138" s="659"/>
      <c r="E1138" s="659"/>
      <c r="F1138" s="659"/>
      <c r="G1138" s="660"/>
      <c r="H1138" s="584" t="s">
        <v>2462</v>
      </c>
      <c r="I1138" s="531" t="s">
        <v>2463</v>
      </c>
      <c r="J1138" s="532">
        <v>75.26293995859213</v>
      </c>
    </row>
    <row r="1139" spans="1:10" ht="12.75">
      <c r="A1139" s="551" t="s">
        <v>311</v>
      </c>
      <c r="B1139" s="551" t="s">
        <v>458</v>
      </c>
      <c r="C1139" s="657" t="s">
        <v>459</v>
      </c>
      <c r="D1139" s="657"/>
      <c r="E1139" s="657"/>
      <c r="F1139" s="657"/>
      <c r="G1139" s="658"/>
      <c r="H1139" s="582" t="s">
        <v>311</v>
      </c>
      <c r="I1139" s="530" t="s">
        <v>2463</v>
      </c>
      <c r="J1139" s="532"/>
    </row>
    <row r="1140" spans="1:10" ht="12.75">
      <c r="A1140" s="537" t="s">
        <v>311</v>
      </c>
      <c r="B1140" s="537" t="s">
        <v>464</v>
      </c>
      <c r="C1140" s="659" t="s">
        <v>465</v>
      </c>
      <c r="D1140" s="659"/>
      <c r="E1140" s="659"/>
      <c r="F1140" s="659"/>
      <c r="G1140" s="660"/>
      <c r="H1140" s="584" t="s">
        <v>2464</v>
      </c>
      <c r="I1140" s="531" t="s">
        <v>2464</v>
      </c>
      <c r="J1140" s="532">
        <v>100</v>
      </c>
    </row>
    <row r="1141" spans="1:10" ht="12.75">
      <c r="A1141" s="551" t="s">
        <v>311</v>
      </c>
      <c r="B1141" s="551" t="s">
        <v>468</v>
      </c>
      <c r="C1141" s="657" t="s">
        <v>469</v>
      </c>
      <c r="D1141" s="657"/>
      <c r="E1141" s="657"/>
      <c r="F1141" s="657"/>
      <c r="G1141" s="658"/>
      <c r="H1141" s="582" t="s">
        <v>311</v>
      </c>
      <c r="I1141" s="530" t="s">
        <v>2464</v>
      </c>
      <c r="J1141" s="532"/>
    </row>
    <row r="1142" spans="1:10" ht="12.75">
      <c r="A1142" s="537" t="s">
        <v>311</v>
      </c>
      <c r="B1142" s="537" t="s">
        <v>508</v>
      </c>
      <c r="C1142" s="659" t="s">
        <v>509</v>
      </c>
      <c r="D1142" s="659"/>
      <c r="E1142" s="659"/>
      <c r="F1142" s="659"/>
      <c r="G1142" s="660"/>
      <c r="H1142" s="584" t="s">
        <v>2465</v>
      </c>
      <c r="I1142" s="531" t="s">
        <v>2465</v>
      </c>
      <c r="J1142" s="532">
        <v>100</v>
      </c>
    </row>
    <row r="1143" spans="1:10" ht="12.75">
      <c r="A1143" s="551" t="s">
        <v>311</v>
      </c>
      <c r="B1143" s="551" t="s">
        <v>510</v>
      </c>
      <c r="C1143" s="657" t="s">
        <v>509</v>
      </c>
      <c r="D1143" s="657"/>
      <c r="E1143" s="657"/>
      <c r="F1143" s="657"/>
      <c r="G1143" s="658"/>
      <c r="H1143" s="582" t="s">
        <v>311</v>
      </c>
      <c r="I1143" s="530" t="s">
        <v>2465</v>
      </c>
      <c r="J1143" s="532"/>
    </row>
    <row r="1144" spans="1:10" ht="12.75">
      <c r="A1144" s="537" t="s">
        <v>1811</v>
      </c>
      <c r="B1144" s="537" t="s">
        <v>2466</v>
      </c>
      <c r="C1144" s="659" t="s">
        <v>2467</v>
      </c>
      <c r="D1144" s="659"/>
      <c r="E1144" s="659"/>
      <c r="F1144" s="659"/>
      <c r="G1144" s="660"/>
      <c r="H1144" s="584" t="s">
        <v>2468</v>
      </c>
      <c r="I1144" s="531" t="s">
        <v>2469</v>
      </c>
      <c r="J1144" s="532">
        <v>99.07969151670952</v>
      </c>
    </row>
    <row r="1145" spans="1:10" ht="12.75">
      <c r="A1145" s="537" t="s">
        <v>311</v>
      </c>
      <c r="B1145" s="537" t="s">
        <v>474</v>
      </c>
      <c r="C1145" s="659" t="s">
        <v>475</v>
      </c>
      <c r="D1145" s="659"/>
      <c r="E1145" s="659"/>
      <c r="F1145" s="659"/>
      <c r="G1145" s="660"/>
      <c r="H1145" s="584" t="s">
        <v>2468</v>
      </c>
      <c r="I1145" s="531" t="s">
        <v>2469</v>
      </c>
      <c r="J1145" s="532">
        <v>99.07969151670952</v>
      </c>
    </row>
    <row r="1146" spans="1:10" ht="12.75">
      <c r="A1146" s="551" t="s">
        <v>311</v>
      </c>
      <c r="B1146" s="551" t="s">
        <v>478</v>
      </c>
      <c r="C1146" s="657" t="s">
        <v>479</v>
      </c>
      <c r="D1146" s="657"/>
      <c r="E1146" s="657"/>
      <c r="F1146" s="657"/>
      <c r="G1146" s="658"/>
      <c r="H1146" s="582" t="s">
        <v>311</v>
      </c>
      <c r="I1146" s="530" t="s">
        <v>2469</v>
      </c>
      <c r="J1146" s="532"/>
    </row>
    <row r="1147" spans="1:10" ht="12.75">
      <c r="A1147" s="551"/>
      <c r="B1147" s="551"/>
      <c r="C1147" s="552"/>
      <c r="D1147" s="552"/>
      <c r="E1147" s="552"/>
      <c r="F1147" s="552"/>
      <c r="G1147" s="553"/>
      <c r="H1147" s="582"/>
      <c r="I1147" s="530"/>
      <c r="J1147" s="532"/>
    </row>
    <row r="1148" spans="1:10" ht="12.75">
      <c r="A1148" s="537" t="s">
        <v>311</v>
      </c>
      <c r="B1148" s="669" t="s">
        <v>2470</v>
      </c>
      <c r="C1148" s="670"/>
      <c r="D1148" s="670"/>
      <c r="E1148" s="670"/>
      <c r="F1148" s="670"/>
      <c r="G1148" s="671"/>
      <c r="H1148" s="584" t="s">
        <v>2471</v>
      </c>
      <c r="I1148" s="531" t="s">
        <v>2472</v>
      </c>
      <c r="J1148" s="532">
        <v>77.46483490408951</v>
      </c>
    </row>
    <row r="1149" spans="1:10" ht="12.75">
      <c r="A1149" s="548" t="s">
        <v>311</v>
      </c>
      <c r="B1149" s="663" t="s">
        <v>1130</v>
      </c>
      <c r="C1149" s="664"/>
      <c r="D1149" s="664"/>
      <c r="E1149" s="664"/>
      <c r="F1149" s="664"/>
      <c r="G1149" s="665"/>
      <c r="H1149" s="583" t="s">
        <v>2473</v>
      </c>
      <c r="I1149" s="533" t="s">
        <v>2474</v>
      </c>
      <c r="J1149" s="534">
        <v>83.54414642649623</v>
      </c>
    </row>
    <row r="1150" spans="1:10" ht="12.75">
      <c r="A1150" s="548" t="s">
        <v>311</v>
      </c>
      <c r="B1150" s="663" t="s">
        <v>2027</v>
      </c>
      <c r="C1150" s="664"/>
      <c r="D1150" s="664"/>
      <c r="E1150" s="664"/>
      <c r="F1150" s="664"/>
      <c r="G1150" s="665"/>
      <c r="H1150" s="583" t="s">
        <v>2475</v>
      </c>
      <c r="I1150" s="533" t="s">
        <v>2476</v>
      </c>
      <c r="J1150" s="534">
        <v>73.44927132252688</v>
      </c>
    </row>
    <row r="1151" spans="1:10" ht="12.75">
      <c r="A1151" s="548" t="s">
        <v>311</v>
      </c>
      <c r="B1151" s="663" t="s">
        <v>2215</v>
      </c>
      <c r="C1151" s="664"/>
      <c r="D1151" s="664"/>
      <c r="E1151" s="664"/>
      <c r="F1151" s="664"/>
      <c r="G1151" s="665"/>
      <c r="H1151" s="583" t="s">
        <v>2477</v>
      </c>
      <c r="I1151" s="533" t="s">
        <v>2478</v>
      </c>
      <c r="J1151" s="534">
        <v>89.96567388079826</v>
      </c>
    </row>
    <row r="1152" spans="1:10" ht="12.75">
      <c r="A1152" s="548" t="s">
        <v>311</v>
      </c>
      <c r="B1152" s="663" t="s">
        <v>2144</v>
      </c>
      <c r="C1152" s="664"/>
      <c r="D1152" s="664"/>
      <c r="E1152" s="664"/>
      <c r="F1152" s="664"/>
      <c r="G1152" s="665"/>
      <c r="H1152" s="583" t="s">
        <v>2479</v>
      </c>
      <c r="I1152" s="533" t="s">
        <v>2480</v>
      </c>
      <c r="J1152" s="534">
        <v>91.55802948908446</v>
      </c>
    </row>
    <row r="1153" spans="1:10" ht="12.75">
      <c r="A1153" s="548" t="s">
        <v>311</v>
      </c>
      <c r="B1153" s="663" t="s">
        <v>2033</v>
      </c>
      <c r="C1153" s="664"/>
      <c r="D1153" s="664"/>
      <c r="E1153" s="664"/>
      <c r="F1153" s="664"/>
      <c r="G1153" s="665"/>
      <c r="H1153" s="583" t="s">
        <v>2481</v>
      </c>
      <c r="I1153" s="533" t="s">
        <v>2482</v>
      </c>
      <c r="J1153" s="534">
        <v>83</v>
      </c>
    </row>
    <row r="1154" spans="1:10" ht="12.75">
      <c r="A1154" s="548" t="s">
        <v>311</v>
      </c>
      <c r="B1154" s="663" t="s">
        <v>2038</v>
      </c>
      <c r="C1154" s="664"/>
      <c r="D1154" s="664"/>
      <c r="E1154" s="664"/>
      <c r="F1154" s="664"/>
      <c r="G1154" s="665"/>
      <c r="H1154" s="583" t="s">
        <v>2483</v>
      </c>
      <c r="I1154" s="533" t="s">
        <v>2484</v>
      </c>
      <c r="J1154" s="534">
        <v>24.60397527977284</v>
      </c>
    </row>
    <row r="1155" spans="1:10" ht="12.75">
      <c r="A1155" s="537" t="s">
        <v>311</v>
      </c>
      <c r="B1155" s="537" t="s">
        <v>1776</v>
      </c>
      <c r="C1155" s="659" t="s">
        <v>1777</v>
      </c>
      <c r="D1155" s="659"/>
      <c r="E1155" s="659"/>
      <c r="F1155" s="659"/>
      <c r="G1155" s="660"/>
      <c r="H1155" s="584" t="s">
        <v>2471</v>
      </c>
      <c r="I1155" s="531" t="s">
        <v>2472</v>
      </c>
      <c r="J1155" s="532">
        <v>77.46483490408951</v>
      </c>
    </row>
    <row r="1156" spans="1:10" ht="12.75">
      <c r="A1156" s="537" t="s">
        <v>1811</v>
      </c>
      <c r="B1156" s="537" t="s">
        <v>1156</v>
      </c>
      <c r="C1156" s="659" t="s">
        <v>2232</v>
      </c>
      <c r="D1156" s="659"/>
      <c r="E1156" s="659"/>
      <c r="F1156" s="659"/>
      <c r="G1156" s="660"/>
      <c r="H1156" s="584" t="s">
        <v>2485</v>
      </c>
      <c r="I1156" s="531" t="s">
        <v>2486</v>
      </c>
      <c r="J1156" s="532">
        <v>88.05338865698002</v>
      </c>
    </row>
    <row r="1157" spans="1:10" ht="12.75">
      <c r="A1157" s="537" t="s">
        <v>311</v>
      </c>
      <c r="B1157" s="537" t="s">
        <v>464</v>
      </c>
      <c r="C1157" s="659" t="s">
        <v>465</v>
      </c>
      <c r="D1157" s="659"/>
      <c r="E1157" s="659"/>
      <c r="F1157" s="659"/>
      <c r="G1157" s="660"/>
      <c r="H1157" s="584" t="s">
        <v>2481</v>
      </c>
      <c r="I1157" s="531" t="s">
        <v>2481</v>
      </c>
      <c r="J1157" s="532">
        <v>100</v>
      </c>
    </row>
    <row r="1158" spans="1:10" ht="12.75">
      <c r="A1158" s="551" t="s">
        <v>311</v>
      </c>
      <c r="B1158" s="551" t="s">
        <v>466</v>
      </c>
      <c r="C1158" s="657" t="s">
        <v>467</v>
      </c>
      <c r="D1158" s="657"/>
      <c r="E1158" s="657"/>
      <c r="F1158" s="657"/>
      <c r="G1158" s="658"/>
      <c r="H1158" s="582" t="s">
        <v>311</v>
      </c>
      <c r="I1158" s="530" t="s">
        <v>1945</v>
      </c>
      <c r="J1158" s="532"/>
    </row>
    <row r="1159" spans="1:10" ht="12.75">
      <c r="A1159" s="551" t="s">
        <v>311</v>
      </c>
      <c r="B1159" s="551" t="s">
        <v>470</v>
      </c>
      <c r="C1159" s="657" t="s">
        <v>471</v>
      </c>
      <c r="D1159" s="657"/>
      <c r="E1159" s="657"/>
      <c r="F1159" s="657"/>
      <c r="G1159" s="658"/>
      <c r="H1159" s="582" t="s">
        <v>311</v>
      </c>
      <c r="I1159" s="530" t="s">
        <v>1226</v>
      </c>
      <c r="J1159" s="532"/>
    </row>
    <row r="1160" spans="1:10" ht="12.75">
      <c r="A1160" s="537" t="s">
        <v>311</v>
      </c>
      <c r="B1160" s="537" t="s">
        <v>474</v>
      </c>
      <c r="C1160" s="659" t="s">
        <v>475</v>
      </c>
      <c r="D1160" s="659"/>
      <c r="E1160" s="659"/>
      <c r="F1160" s="659"/>
      <c r="G1160" s="660"/>
      <c r="H1160" s="584" t="s">
        <v>2487</v>
      </c>
      <c r="I1160" s="531" t="s">
        <v>2487</v>
      </c>
      <c r="J1160" s="532">
        <v>100</v>
      </c>
    </row>
    <row r="1161" spans="1:10" ht="12.75">
      <c r="A1161" s="551" t="s">
        <v>311</v>
      </c>
      <c r="B1161" s="551" t="s">
        <v>476</v>
      </c>
      <c r="C1161" s="657" t="s">
        <v>477</v>
      </c>
      <c r="D1161" s="657"/>
      <c r="E1161" s="657"/>
      <c r="F1161" s="657"/>
      <c r="G1161" s="658"/>
      <c r="H1161" s="582" t="s">
        <v>311</v>
      </c>
      <c r="I1161" s="530" t="s">
        <v>2488</v>
      </c>
      <c r="J1161" s="532"/>
    </row>
    <row r="1162" spans="1:10" ht="12.75">
      <c r="A1162" s="551" t="s">
        <v>311</v>
      </c>
      <c r="B1162" s="551" t="s">
        <v>480</v>
      </c>
      <c r="C1162" s="657" t="s">
        <v>481</v>
      </c>
      <c r="D1162" s="657"/>
      <c r="E1162" s="657"/>
      <c r="F1162" s="657"/>
      <c r="G1162" s="658"/>
      <c r="H1162" s="582" t="s">
        <v>311</v>
      </c>
      <c r="I1162" s="530" t="s">
        <v>2489</v>
      </c>
      <c r="J1162" s="532"/>
    </row>
    <row r="1163" spans="1:10" ht="12.75">
      <c r="A1163" s="551" t="s">
        <v>311</v>
      </c>
      <c r="B1163" s="551" t="s">
        <v>482</v>
      </c>
      <c r="C1163" s="657" t="s">
        <v>483</v>
      </c>
      <c r="D1163" s="657"/>
      <c r="E1163" s="657"/>
      <c r="F1163" s="657"/>
      <c r="G1163" s="658"/>
      <c r="H1163" s="582" t="s">
        <v>311</v>
      </c>
      <c r="I1163" s="530" t="s">
        <v>2490</v>
      </c>
      <c r="J1163" s="532"/>
    </row>
    <row r="1164" spans="1:10" ht="12.75">
      <c r="A1164" s="551" t="s">
        <v>311</v>
      </c>
      <c r="B1164" s="551" t="s">
        <v>486</v>
      </c>
      <c r="C1164" s="657" t="s">
        <v>487</v>
      </c>
      <c r="D1164" s="657"/>
      <c r="E1164" s="657"/>
      <c r="F1164" s="657"/>
      <c r="G1164" s="658"/>
      <c r="H1164" s="582" t="s">
        <v>311</v>
      </c>
      <c r="I1164" s="530" t="s">
        <v>1462</v>
      </c>
      <c r="J1164" s="532"/>
    </row>
    <row r="1165" spans="1:10" ht="12.75">
      <c r="A1165" s="537" t="s">
        <v>311</v>
      </c>
      <c r="B1165" s="537" t="s">
        <v>488</v>
      </c>
      <c r="C1165" s="659" t="s">
        <v>489</v>
      </c>
      <c r="D1165" s="659"/>
      <c r="E1165" s="659"/>
      <c r="F1165" s="659"/>
      <c r="G1165" s="660"/>
      <c r="H1165" s="584" t="s">
        <v>2491</v>
      </c>
      <c r="I1165" s="531" t="s">
        <v>2492</v>
      </c>
      <c r="J1165" s="532">
        <v>84.86395769890217</v>
      </c>
    </row>
    <row r="1166" spans="1:10" ht="12.75">
      <c r="A1166" s="551" t="s">
        <v>311</v>
      </c>
      <c r="B1166" s="551" t="s">
        <v>490</v>
      </c>
      <c r="C1166" s="657" t="s">
        <v>491</v>
      </c>
      <c r="D1166" s="657"/>
      <c r="E1166" s="657"/>
      <c r="F1166" s="657"/>
      <c r="G1166" s="658"/>
      <c r="H1166" s="582" t="s">
        <v>311</v>
      </c>
      <c r="I1166" s="530" t="s">
        <v>2493</v>
      </c>
      <c r="J1166" s="532"/>
    </row>
    <row r="1167" spans="1:10" ht="12.75">
      <c r="A1167" s="551" t="s">
        <v>311</v>
      </c>
      <c r="B1167" s="551" t="s">
        <v>492</v>
      </c>
      <c r="C1167" s="657" t="s">
        <v>493</v>
      </c>
      <c r="D1167" s="657"/>
      <c r="E1167" s="657"/>
      <c r="F1167" s="657"/>
      <c r="G1167" s="658"/>
      <c r="H1167" s="582" t="s">
        <v>311</v>
      </c>
      <c r="I1167" s="530" t="s">
        <v>2494</v>
      </c>
      <c r="J1167" s="532"/>
    </row>
    <row r="1168" spans="1:10" ht="12.75">
      <c r="A1168" s="551" t="s">
        <v>311</v>
      </c>
      <c r="B1168" s="551" t="s">
        <v>496</v>
      </c>
      <c r="C1168" s="657" t="s">
        <v>497</v>
      </c>
      <c r="D1168" s="657"/>
      <c r="E1168" s="657"/>
      <c r="F1168" s="657"/>
      <c r="G1168" s="658"/>
      <c r="H1168" s="582" t="s">
        <v>311</v>
      </c>
      <c r="I1168" s="530" t="s">
        <v>2495</v>
      </c>
      <c r="J1168" s="532"/>
    </row>
    <row r="1169" spans="1:10" ht="12.75">
      <c r="A1169" s="551" t="s">
        <v>311</v>
      </c>
      <c r="B1169" s="551" t="s">
        <v>500</v>
      </c>
      <c r="C1169" s="657" t="s">
        <v>501</v>
      </c>
      <c r="D1169" s="657"/>
      <c r="E1169" s="657"/>
      <c r="F1169" s="657"/>
      <c r="G1169" s="658"/>
      <c r="H1169" s="582" t="s">
        <v>311</v>
      </c>
      <c r="I1169" s="530" t="s">
        <v>2496</v>
      </c>
      <c r="J1169" s="532"/>
    </row>
    <row r="1170" spans="1:10" ht="12.75">
      <c r="A1170" s="551" t="s">
        <v>311</v>
      </c>
      <c r="B1170" s="551" t="s">
        <v>502</v>
      </c>
      <c r="C1170" s="657" t="s">
        <v>503</v>
      </c>
      <c r="D1170" s="657"/>
      <c r="E1170" s="657"/>
      <c r="F1170" s="657"/>
      <c r="G1170" s="658"/>
      <c r="H1170" s="582" t="s">
        <v>311</v>
      </c>
      <c r="I1170" s="530" t="s">
        <v>2497</v>
      </c>
      <c r="J1170" s="532"/>
    </row>
    <row r="1171" spans="1:10" ht="12.75">
      <c r="A1171" s="551" t="s">
        <v>311</v>
      </c>
      <c r="B1171" s="551" t="s">
        <v>504</v>
      </c>
      <c r="C1171" s="657" t="s">
        <v>505</v>
      </c>
      <c r="D1171" s="657"/>
      <c r="E1171" s="657"/>
      <c r="F1171" s="657"/>
      <c r="G1171" s="658"/>
      <c r="H1171" s="582" t="s">
        <v>311</v>
      </c>
      <c r="I1171" s="530" t="s">
        <v>1945</v>
      </c>
      <c r="J1171" s="532"/>
    </row>
    <row r="1172" spans="1:10" ht="12.75">
      <c r="A1172" s="551" t="s">
        <v>311</v>
      </c>
      <c r="B1172" s="551" t="s">
        <v>506</v>
      </c>
      <c r="C1172" s="657" t="s">
        <v>507</v>
      </c>
      <c r="D1172" s="657"/>
      <c r="E1172" s="657"/>
      <c r="F1172" s="657"/>
      <c r="G1172" s="658"/>
      <c r="H1172" s="582" t="s">
        <v>311</v>
      </c>
      <c r="I1172" s="530" t="s">
        <v>2498</v>
      </c>
      <c r="J1172" s="532"/>
    </row>
    <row r="1173" spans="1:10" ht="12.75">
      <c r="A1173" s="537" t="s">
        <v>311</v>
      </c>
      <c r="B1173" s="537" t="s">
        <v>511</v>
      </c>
      <c r="C1173" s="659" t="s">
        <v>512</v>
      </c>
      <c r="D1173" s="659"/>
      <c r="E1173" s="659"/>
      <c r="F1173" s="659"/>
      <c r="G1173" s="660"/>
      <c r="H1173" s="584" t="s">
        <v>2499</v>
      </c>
      <c r="I1173" s="531" t="s">
        <v>2499</v>
      </c>
      <c r="J1173" s="532">
        <v>100</v>
      </c>
    </row>
    <row r="1174" spans="1:10" ht="12.75">
      <c r="A1174" s="551" t="s">
        <v>311</v>
      </c>
      <c r="B1174" s="551" t="s">
        <v>523</v>
      </c>
      <c r="C1174" s="657" t="s">
        <v>512</v>
      </c>
      <c r="D1174" s="657"/>
      <c r="E1174" s="657"/>
      <c r="F1174" s="657"/>
      <c r="G1174" s="658"/>
      <c r="H1174" s="582" t="s">
        <v>311</v>
      </c>
      <c r="I1174" s="530" t="s">
        <v>2499</v>
      </c>
      <c r="J1174" s="532"/>
    </row>
    <row r="1175" spans="1:10" ht="12.75">
      <c r="A1175" s="537" t="s">
        <v>311</v>
      </c>
      <c r="B1175" s="537" t="s">
        <v>530</v>
      </c>
      <c r="C1175" s="659" t="s">
        <v>531</v>
      </c>
      <c r="D1175" s="659"/>
      <c r="E1175" s="659"/>
      <c r="F1175" s="659"/>
      <c r="G1175" s="660"/>
      <c r="H1175" s="584" t="s">
        <v>2500</v>
      </c>
      <c r="I1175" s="531" t="s">
        <v>2501</v>
      </c>
      <c r="J1175" s="532">
        <v>54.571641791044776</v>
      </c>
    </row>
    <row r="1176" spans="1:10" ht="12.75">
      <c r="A1176" s="551" t="s">
        <v>311</v>
      </c>
      <c r="B1176" s="551" t="s">
        <v>532</v>
      </c>
      <c r="C1176" s="657" t="s">
        <v>533</v>
      </c>
      <c r="D1176" s="657"/>
      <c r="E1176" s="657"/>
      <c r="F1176" s="657"/>
      <c r="G1176" s="658"/>
      <c r="H1176" s="582" t="s">
        <v>311</v>
      </c>
      <c r="I1176" s="530" t="s">
        <v>2501</v>
      </c>
      <c r="J1176" s="532"/>
    </row>
    <row r="1177" spans="1:10" ht="12.75">
      <c r="A1177" s="537" t="s">
        <v>1811</v>
      </c>
      <c r="B1177" s="537" t="s">
        <v>1189</v>
      </c>
      <c r="C1177" s="659" t="s">
        <v>2254</v>
      </c>
      <c r="D1177" s="659"/>
      <c r="E1177" s="659"/>
      <c r="F1177" s="659"/>
      <c r="G1177" s="660"/>
      <c r="H1177" s="584" t="s">
        <v>2502</v>
      </c>
      <c r="I1177" s="531" t="s">
        <v>2503</v>
      </c>
      <c r="J1177" s="532">
        <v>88.30190152339499</v>
      </c>
    </row>
    <row r="1178" spans="1:10" ht="12.75">
      <c r="A1178" s="537" t="s">
        <v>311</v>
      </c>
      <c r="B1178" s="537" t="s">
        <v>445</v>
      </c>
      <c r="C1178" s="659" t="s">
        <v>446</v>
      </c>
      <c r="D1178" s="659"/>
      <c r="E1178" s="659"/>
      <c r="F1178" s="659"/>
      <c r="G1178" s="660"/>
      <c r="H1178" s="584" t="s">
        <v>973</v>
      </c>
      <c r="I1178" s="531" t="s">
        <v>2504</v>
      </c>
      <c r="J1178" s="532">
        <v>98.91455696202532</v>
      </c>
    </row>
    <row r="1179" spans="1:10" ht="12.75">
      <c r="A1179" s="551" t="s">
        <v>311</v>
      </c>
      <c r="B1179" s="551" t="s">
        <v>447</v>
      </c>
      <c r="C1179" s="657" t="s">
        <v>448</v>
      </c>
      <c r="D1179" s="657"/>
      <c r="E1179" s="657"/>
      <c r="F1179" s="657"/>
      <c r="G1179" s="658"/>
      <c r="H1179" s="582" t="s">
        <v>311</v>
      </c>
      <c r="I1179" s="530" t="s">
        <v>2504</v>
      </c>
      <c r="J1179" s="532"/>
    </row>
    <row r="1180" spans="1:10" ht="12.75">
      <c r="A1180" s="537" t="s">
        <v>311</v>
      </c>
      <c r="B1180" s="537" t="s">
        <v>451</v>
      </c>
      <c r="C1180" s="659" t="s">
        <v>452</v>
      </c>
      <c r="D1180" s="659"/>
      <c r="E1180" s="659"/>
      <c r="F1180" s="659"/>
      <c r="G1180" s="660"/>
      <c r="H1180" s="584" t="s">
        <v>1338</v>
      </c>
      <c r="I1180" s="531" t="s">
        <v>2505</v>
      </c>
      <c r="J1180" s="532">
        <v>93.75</v>
      </c>
    </row>
    <row r="1181" spans="1:10" ht="12.75">
      <c r="A1181" s="551" t="s">
        <v>311</v>
      </c>
      <c r="B1181" s="551" t="s">
        <v>453</v>
      </c>
      <c r="C1181" s="657" t="s">
        <v>452</v>
      </c>
      <c r="D1181" s="657"/>
      <c r="E1181" s="657"/>
      <c r="F1181" s="657"/>
      <c r="G1181" s="658"/>
      <c r="H1181" s="582" t="s">
        <v>311</v>
      </c>
      <c r="I1181" s="530" t="s">
        <v>2505</v>
      </c>
      <c r="J1181" s="532"/>
    </row>
    <row r="1182" spans="1:10" ht="12.75">
      <c r="A1182" s="537" t="s">
        <v>311</v>
      </c>
      <c r="B1182" s="537" t="s">
        <v>454</v>
      </c>
      <c r="C1182" s="659" t="s">
        <v>455</v>
      </c>
      <c r="D1182" s="659"/>
      <c r="E1182" s="659"/>
      <c r="F1182" s="659"/>
      <c r="G1182" s="660"/>
      <c r="H1182" s="584" t="s">
        <v>2506</v>
      </c>
      <c r="I1182" s="531" t="s">
        <v>2507</v>
      </c>
      <c r="J1182" s="532">
        <v>89.94205419872867</v>
      </c>
    </row>
    <row r="1183" spans="1:10" ht="12.75">
      <c r="A1183" s="551" t="s">
        <v>311</v>
      </c>
      <c r="B1183" s="551" t="s">
        <v>458</v>
      </c>
      <c r="C1183" s="657" t="s">
        <v>459</v>
      </c>
      <c r="D1183" s="657"/>
      <c r="E1183" s="657"/>
      <c r="F1183" s="657"/>
      <c r="G1183" s="658"/>
      <c r="H1183" s="582" t="s">
        <v>311</v>
      </c>
      <c r="I1183" s="530" t="s">
        <v>2508</v>
      </c>
      <c r="J1183" s="532"/>
    </row>
    <row r="1184" spans="1:10" ht="12.75">
      <c r="A1184" s="551" t="s">
        <v>311</v>
      </c>
      <c r="B1184" s="551" t="s">
        <v>460</v>
      </c>
      <c r="C1184" s="657" t="s">
        <v>461</v>
      </c>
      <c r="D1184" s="657"/>
      <c r="E1184" s="657"/>
      <c r="F1184" s="657"/>
      <c r="G1184" s="658"/>
      <c r="H1184" s="582" t="s">
        <v>311</v>
      </c>
      <c r="I1184" s="530" t="s">
        <v>2509</v>
      </c>
      <c r="J1184" s="532"/>
    </row>
    <row r="1185" spans="1:10" ht="12.75">
      <c r="A1185" s="537" t="s">
        <v>311</v>
      </c>
      <c r="B1185" s="537" t="s">
        <v>464</v>
      </c>
      <c r="C1185" s="659" t="s">
        <v>465</v>
      </c>
      <c r="D1185" s="659"/>
      <c r="E1185" s="659"/>
      <c r="F1185" s="659"/>
      <c r="G1185" s="660"/>
      <c r="H1185" s="584" t="s">
        <v>2510</v>
      </c>
      <c r="I1185" s="531" t="s">
        <v>2511</v>
      </c>
      <c r="J1185" s="532">
        <v>77.34112554112554</v>
      </c>
    </row>
    <row r="1186" spans="1:10" ht="12.75">
      <c r="A1186" s="551" t="s">
        <v>311</v>
      </c>
      <c r="B1186" s="551" t="s">
        <v>466</v>
      </c>
      <c r="C1186" s="657" t="s">
        <v>467</v>
      </c>
      <c r="D1186" s="657"/>
      <c r="E1186" s="657"/>
      <c r="F1186" s="657"/>
      <c r="G1186" s="658"/>
      <c r="H1186" s="582" t="s">
        <v>311</v>
      </c>
      <c r="I1186" s="530" t="s">
        <v>2512</v>
      </c>
      <c r="J1186" s="532"/>
    </row>
    <row r="1187" spans="1:10" ht="12.75">
      <c r="A1187" s="551" t="s">
        <v>311</v>
      </c>
      <c r="B1187" s="551" t="s">
        <v>468</v>
      </c>
      <c r="C1187" s="657" t="s">
        <v>469</v>
      </c>
      <c r="D1187" s="657"/>
      <c r="E1187" s="657"/>
      <c r="F1187" s="657"/>
      <c r="G1187" s="658"/>
      <c r="H1187" s="582" t="s">
        <v>311</v>
      </c>
      <c r="I1187" s="530" t="s">
        <v>2513</v>
      </c>
      <c r="J1187" s="532"/>
    </row>
    <row r="1188" spans="1:10" ht="12.75">
      <c r="A1188" s="537" t="s">
        <v>311</v>
      </c>
      <c r="B1188" s="537" t="s">
        <v>474</v>
      </c>
      <c r="C1188" s="659" t="s">
        <v>475</v>
      </c>
      <c r="D1188" s="659"/>
      <c r="E1188" s="659"/>
      <c r="F1188" s="659"/>
      <c r="G1188" s="660"/>
      <c r="H1188" s="584" t="s">
        <v>2514</v>
      </c>
      <c r="I1188" s="531" t="s">
        <v>2515</v>
      </c>
      <c r="J1188" s="532">
        <v>81.35421501934107</v>
      </c>
    </row>
    <row r="1189" spans="1:10" ht="12.75">
      <c r="A1189" s="551" t="s">
        <v>311</v>
      </c>
      <c r="B1189" s="551" t="s">
        <v>476</v>
      </c>
      <c r="C1189" s="657" t="s">
        <v>477</v>
      </c>
      <c r="D1189" s="657"/>
      <c r="E1189" s="657"/>
      <c r="F1189" s="657"/>
      <c r="G1189" s="658"/>
      <c r="H1189" s="582" t="s">
        <v>311</v>
      </c>
      <c r="I1189" s="530" t="s">
        <v>2516</v>
      </c>
      <c r="J1189" s="532"/>
    </row>
    <row r="1190" spans="1:10" ht="12.75">
      <c r="A1190" s="551" t="s">
        <v>311</v>
      </c>
      <c r="B1190" s="551" t="s">
        <v>478</v>
      </c>
      <c r="C1190" s="657" t="s">
        <v>479</v>
      </c>
      <c r="D1190" s="657"/>
      <c r="E1190" s="657"/>
      <c r="F1190" s="657"/>
      <c r="G1190" s="658"/>
      <c r="H1190" s="582" t="s">
        <v>311</v>
      </c>
      <c r="I1190" s="530" t="s">
        <v>2517</v>
      </c>
      <c r="J1190" s="532"/>
    </row>
    <row r="1191" spans="1:10" ht="12.75">
      <c r="A1191" s="551" t="s">
        <v>311</v>
      </c>
      <c r="B1191" s="551" t="s">
        <v>480</v>
      </c>
      <c r="C1191" s="657" t="s">
        <v>481</v>
      </c>
      <c r="D1191" s="657"/>
      <c r="E1191" s="657"/>
      <c r="F1191" s="657"/>
      <c r="G1191" s="658"/>
      <c r="H1191" s="582" t="s">
        <v>311</v>
      </c>
      <c r="I1191" s="530" t="s">
        <v>2518</v>
      </c>
      <c r="J1191" s="532"/>
    </row>
    <row r="1192" spans="1:10" ht="12.75">
      <c r="A1192" s="551" t="s">
        <v>311</v>
      </c>
      <c r="B1192" s="551" t="s">
        <v>482</v>
      </c>
      <c r="C1192" s="657" t="s">
        <v>483</v>
      </c>
      <c r="D1192" s="657"/>
      <c r="E1192" s="657"/>
      <c r="F1192" s="657"/>
      <c r="G1192" s="658"/>
      <c r="H1192" s="582" t="s">
        <v>311</v>
      </c>
      <c r="I1192" s="530" t="s">
        <v>2519</v>
      </c>
      <c r="J1192" s="532"/>
    </row>
    <row r="1193" spans="1:10" ht="12.75">
      <c r="A1193" s="551" t="s">
        <v>311</v>
      </c>
      <c r="B1193" s="551" t="s">
        <v>484</v>
      </c>
      <c r="C1193" s="657" t="s">
        <v>485</v>
      </c>
      <c r="D1193" s="657"/>
      <c r="E1193" s="657"/>
      <c r="F1193" s="657"/>
      <c r="G1193" s="658"/>
      <c r="H1193" s="582" t="s">
        <v>311</v>
      </c>
      <c r="I1193" s="530" t="s">
        <v>2520</v>
      </c>
      <c r="J1193" s="532"/>
    </row>
    <row r="1194" spans="1:10" ht="12.75">
      <c r="A1194" s="551" t="s">
        <v>311</v>
      </c>
      <c r="B1194" s="551" t="s">
        <v>486</v>
      </c>
      <c r="C1194" s="657" t="s">
        <v>487</v>
      </c>
      <c r="D1194" s="657"/>
      <c r="E1194" s="657"/>
      <c r="F1194" s="657"/>
      <c r="G1194" s="658"/>
      <c r="H1194" s="582" t="s">
        <v>311</v>
      </c>
      <c r="I1194" s="530" t="s">
        <v>2521</v>
      </c>
      <c r="J1194" s="532"/>
    </row>
    <row r="1195" spans="1:10" ht="12.75">
      <c r="A1195" s="537" t="s">
        <v>311</v>
      </c>
      <c r="B1195" s="537" t="s">
        <v>488</v>
      </c>
      <c r="C1195" s="659" t="s">
        <v>489</v>
      </c>
      <c r="D1195" s="659"/>
      <c r="E1195" s="659"/>
      <c r="F1195" s="659"/>
      <c r="G1195" s="660"/>
      <c r="H1195" s="584" t="s">
        <v>2522</v>
      </c>
      <c r="I1195" s="531" t="s">
        <v>2523</v>
      </c>
      <c r="J1195" s="532">
        <v>33.234791666666666</v>
      </c>
    </row>
    <row r="1196" spans="1:10" ht="12.75">
      <c r="A1196" s="551" t="s">
        <v>311</v>
      </c>
      <c r="B1196" s="551" t="s">
        <v>490</v>
      </c>
      <c r="C1196" s="657" t="s">
        <v>491</v>
      </c>
      <c r="D1196" s="657"/>
      <c r="E1196" s="657"/>
      <c r="F1196" s="657"/>
      <c r="G1196" s="658"/>
      <c r="H1196" s="582" t="s">
        <v>311</v>
      </c>
      <c r="I1196" s="530" t="s">
        <v>2524</v>
      </c>
      <c r="J1196" s="532"/>
    </row>
    <row r="1197" spans="1:10" ht="12.75">
      <c r="A1197" s="551" t="s">
        <v>311</v>
      </c>
      <c r="B1197" s="551" t="s">
        <v>496</v>
      </c>
      <c r="C1197" s="657" t="s">
        <v>497</v>
      </c>
      <c r="D1197" s="657"/>
      <c r="E1197" s="657"/>
      <c r="F1197" s="657"/>
      <c r="G1197" s="658"/>
      <c r="H1197" s="582" t="s">
        <v>311</v>
      </c>
      <c r="I1197" s="530" t="s">
        <v>2525</v>
      </c>
      <c r="J1197" s="532"/>
    </row>
    <row r="1198" spans="1:10" ht="12.75">
      <c r="A1198" s="537" t="s">
        <v>1811</v>
      </c>
      <c r="B1198" s="537" t="s">
        <v>1213</v>
      </c>
      <c r="C1198" s="659" t="s">
        <v>2288</v>
      </c>
      <c r="D1198" s="659"/>
      <c r="E1198" s="659"/>
      <c r="F1198" s="659"/>
      <c r="G1198" s="660"/>
      <c r="H1198" s="584" t="s">
        <v>2526</v>
      </c>
      <c r="I1198" s="531" t="s">
        <v>2527</v>
      </c>
      <c r="J1198" s="532">
        <v>77.85404227852186</v>
      </c>
    </row>
    <row r="1199" spans="1:10" ht="12.75">
      <c r="A1199" s="537" t="s">
        <v>311</v>
      </c>
      <c r="B1199" s="537" t="s">
        <v>464</v>
      </c>
      <c r="C1199" s="659" t="s">
        <v>465</v>
      </c>
      <c r="D1199" s="659"/>
      <c r="E1199" s="659"/>
      <c r="F1199" s="659"/>
      <c r="G1199" s="660"/>
      <c r="H1199" s="584" t="s">
        <v>2528</v>
      </c>
      <c r="I1199" s="531" t="s">
        <v>2529</v>
      </c>
      <c r="J1199" s="532">
        <v>69.78527607361963</v>
      </c>
    </row>
    <row r="1200" spans="1:10" ht="12.75">
      <c r="A1200" s="551" t="s">
        <v>311</v>
      </c>
      <c r="B1200" s="551" t="s">
        <v>466</v>
      </c>
      <c r="C1200" s="657" t="s">
        <v>467</v>
      </c>
      <c r="D1200" s="657"/>
      <c r="E1200" s="657"/>
      <c r="F1200" s="657"/>
      <c r="G1200" s="658"/>
      <c r="H1200" s="582" t="s">
        <v>311</v>
      </c>
      <c r="I1200" s="530" t="s">
        <v>2530</v>
      </c>
      <c r="J1200" s="532"/>
    </row>
    <row r="1201" spans="1:10" ht="12.75">
      <c r="A1201" s="551" t="s">
        <v>311</v>
      </c>
      <c r="B1201" s="551" t="s">
        <v>470</v>
      </c>
      <c r="C1201" s="657" t="s">
        <v>471</v>
      </c>
      <c r="D1201" s="657"/>
      <c r="E1201" s="657"/>
      <c r="F1201" s="657"/>
      <c r="G1201" s="658"/>
      <c r="H1201" s="582" t="s">
        <v>311</v>
      </c>
      <c r="I1201" s="530" t="s">
        <v>2531</v>
      </c>
      <c r="J1201" s="532"/>
    </row>
    <row r="1202" spans="1:10" ht="12.75">
      <c r="A1202" s="537" t="s">
        <v>311</v>
      </c>
      <c r="B1202" s="537" t="s">
        <v>474</v>
      </c>
      <c r="C1202" s="659" t="s">
        <v>475</v>
      </c>
      <c r="D1202" s="659"/>
      <c r="E1202" s="659"/>
      <c r="F1202" s="659"/>
      <c r="G1202" s="660"/>
      <c r="H1202" s="584" t="s">
        <v>2532</v>
      </c>
      <c r="I1202" s="531" t="s">
        <v>2533</v>
      </c>
      <c r="J1202" s="532">
        <v>91.88136968516714</v>
      </c>
    </row>
    <row r="1203" spans="1:10" ht="12.75">
      <c r="A1203" s="551" t="s">
        <v>311</v>
      </c>
      <c r="B1203" s="551" t="s">
        <v>476</v>
      </c>
      <c r="C1203" s="657" t="s">
        <v>477</v>
      </c>
      <c r="D1203" s="657"/>
      <c r="E1203" s="657"/>
      <c r="F1203" s="657"/>
      <c r="G1203" s="658"/>
      <c r="H1203" s="582" t="s">
        <v>311</v>
      </c>
      <c r="I1203" s="530" t="s">
        <v>2534</v>
      </c>
      <c r="J1203" s="532"/>
    </row>
    <row r="1204" spans="1:10" ht="12.75">
      <c r="A1204" s="551" t="s">
        <v>311</v>
      </c>
      <c r="B1204" s="551" t="s">
        <v>478</v>
      </c>
      <c r="C1204" s="657" t="s">
        <v>479</v>
      </c>
      <c r="D1204" s="657"/>
      <c r="E1204" s="657"/>
      <c r="F1204" s="657"/>
      <c r="G1204" s="658"/>
      <c r="H1204" s="582" t="s">
        <v>311</v>
      </c>
      <c r="I1204" s="530" t="s">
        <v>1256</v>
      </c>
      <c r="J1204" s="532"/>
    </row>
    <row r="1205" spans="1:10" ht="12.75">
      <c r="A1205" s="537" t="s">
        <v>311</v>
      </c>
      <c r="B1205" s="537" t="s">
        <v>488</v>
      </c>
      <c r="C1205" s="659" t="s">
        <v>489</v>
      </c>
      <c r="D1205" s="659"/>
      <c r="E1205" s="659"/>
      <c r="F1205" s="659"/>
      <c r="G1205" s="660"/>
      <c r="H1205" s="584" t="s">
        <v>2535</v>
      </c>
      <c r="I1205" s="531" t="s">
        <v>2536</v>
      </c>
      <c r="J1205" s="532">
        <v>21.30688524590164</v>
      </c>
    </row>
    <row r="1206" spans="1:10" ht="12.75">
      <c r="A1206" s="551" t="s">
        <v>311</v>
      </c>
      <c r="B1206" s="551" t="s">
        <v>502</v>
      </c>
      <c r="C1206" s="657" t="s">
        <v>503</v>
      </c>
      <c r="D1206" s="657"/>
      <c r="E1206" s="657"/>
      <c r="F1206" s="657"/>
      <c r="G1206" s="658"/>
      <c r="H1206" s="582" t="s">
        <v>311</v>
      </c>
      <c r="I1206" s="530" t="s">
        <v>2536</v>
      </c>
      <c r="J1206" s="532"/>
    </row>
    <row r="1207" spans="1:10" ht="12.75">
      <c r="A1207" s="537" t="s">
        <v>311</v>
      </c>
      <c r="B1207" s="537" t="s">
        <v>511</v>
      </c>
      <c r="C1207" s="659" t="s">
        <v>512</v>
      </c>
      <c r="D1207" s="659"/>
      <c r="E1207" s="659"/>
      <c r="F1207" s="659"/>
      <c r="G1207" s="660"/>
      <c r="H1207" s="584" t="s">
        <v>2537</v>
      </c>
      <c r="I1207" s="531" t="s">
        <v>2538</v>
      </c>
      <c r="J1207" s="532">
        <v>85.3637113402062</v>
      </c>
    </row>
    <row r="1208" spans="1:10" ht="12.75">
      <c r="A1208" s="551" t="s">
        <v>311</v>
      </c>
      <c r="B1208" s="551" t="s">
        <v>517</v>
      </c>
      <c r="C1208" s="657" t="s">
        <v>518</v>
      </c>
      <c r="D1208" s="657"/>
      <c r="E1208" s="657"/>
      <c r="F1208" s="657"/>
      <c r="G1208" s="658"/>
      <c r="H1208" s="582" t="s">
        <v>311</v>
      </c>
      <c r="I1208" s="530" t="s">
        <v>2539</v>
      </c>
      <c r="J1208" s="532"/>
    </row>
    <row r="1209" spans="1:10" ht="12.75">
      <c r="A1209" s="551" t="s">
        <v>311</v>
      </c>
      <c r="B1209" s="551" t="s">
        <v>523</v>
      </c>
      <c r="C1209" s="657" t="s">
        <v>512</v>
      </c>
      <c r="D1209" s="657"/>
      <c r="E1209" s="657"/>
      <c r="F1209" s="657"/>
      <c r="G1209" s="658"/>
      <c r="H1209" s="582" t="s">
        <v>311</v>
      </c>
      <c r="I1209" s="530" t="s">
        <v>2540</v>
      </c>
      <c r="J1209" s="532"/>
    </row>
    <row r="1210" spans="1:10" ht="12.75">
      <c r="A1210" s="537" t="s">
        <v>1811</v>
      </c>
      <c r="B1210" s="537" t="s">
        <v>1240</v>
      </c>
      <c r="C1210" s="659" t="s">
        <v>2318</v>
      </c>
      <c r="D1210" s="659"/>
      <c r="E1210" s="659"/>
      <c r="F1210" s="659"/>
      <c r="G1210" s="660"/>
      <c r="H1210" s="584" t="s">
        <v>2541</v>
      </c>
      <c r="I1210" s="531" t="s">
        <v>2542</v>
      </c>
      <c r="J1210" s="532">
        <v>43.88779452819654</v>
      </c>
    </row>
    <row r="1211" spans="1:10" ht="12.75">
      <c r="A1211" s="537" t="s">
        <v>311</v>
      </c>
      <c r="B1211" s="537" t="s">
        <v>445</v>
      </c>
      <c r="C1211" s="659" t="s">
        <v>446</v>
      </c>
      <c r="D1211" s="659"/>
      <c r="E1211" s="659"/>
      <c r="F1211" s="659"/>
      <c r="G1211" s="660"/>
      <c r="H1211" s="584" t="s">
        <v>2543</v>
      </c>
      <c r="I1211" s="531" t="s">
        <v>2544</v>
      </c>
      <c r="J1211" s="532">
        <v>15.89547339322737</v>
      </c>
    </row>
    <row r="1212" spans="1:10" ht="12.75">
      <c r="A1212" s="551" t="s">
        <v>311</v>
      </c>
      <c r="B1212" s="551" t="s">
        <v>447</v>
      </c>
      <c r="C1212" s="657" t="s">
        <v>448</v>
      </c>
      <c r="D1212" s="657"/>
      <c r="E1212" s="657"/>
      <c r="F1212" s="657"/>
      <c r="G1212" s="658"/>
      <c r="H1212" s="582" t="s">
        <v>311</v>
      </c>
      <c r="I1212" s="530" t="s">
        <v>2544</v>
      </c>
      <c r="J1212" s="532"/>
    </row>
    <row r="1213" spans="1:10" ht="12.75">
      <c r="A1213" s="537" t="s">
        <v>311</v>
      </c>
      <c r="B1213" s="537" t="s">
        <v>454</v>
      </c>
      <c r="C1213" s="659" t="s">
        <v>455</v>
      </c>
      <c r="D1213" s="659"/>
      <c r="E1213" s="659"/>
      <c r="F1213" s="659"/>
      <c r="G1213" s="660"/>
      <c r="H1213" s="584" t="s">
        <v>2545</v>
      </c>
      <c r="I1213" s="531" t="s">
        <v>2546</v>
      </c>
      <c r="J1213" s="532">
        <v>10.408682306511729</v>
      </c>
    </row>
    <row r="1214" spans="1:10" ht="12.75">
      <c r="A1214" s="551" t="s">
        <v>311</v>
      </c>
      <c r="B1214" s="551" t="s">
        <v>458</v>
      </c>
      <c r="C1214" s="657" t="s">
        <v>459</v>
      </c>
      <c r="D1214" s="657"/>
      <c r="E1214" s="657"/>
      <c r="F1214" s="657"/>
      <c r="G1214" s="658"/>
      <c r="H1214" s="582" t="s">
        <v>311</v>
      </c>
      <c r="I1214" s="530" t="s">
        <v>2547</v>
      </c>
      <c r="J1214" s="532"/>
    </row>
    <row r="1215" spans="1:10" ht="12.75">
      <c r="A1215" s="551" t="s">
        <v>311</v>
      </c>
      <c r="B1215" s="551" t="s">
        <v>460</v>
      </c>
      <c r="C1215" s="657" t="s">
        <v>461</v>
      </c>
      <c r="D1215" s="657"/>
      <c r="E1215" s="657"/>
      <c r="F1215" s="657"/>
      <c r="G1215" s="658"/>
      <c r="H1215" s="582" t="s">
        <v>311</v>
      </c>
      <c r="I1215" s="530" t="s">
        <v>2548</v>
      </c>
      <c r="J1215" s="532"/>
    </row>
    <row r="1216" spans="1:10" ht="12.75">
      <c r="A1216" s="537" t="s">
        <v>311</v>
      </c>
      <c r="B1216" s="537" t="s">
        <v>464</v>
      </c>
      <c r="C1216" s="659" t="s">
        <v>465</v>
      </c>
      <c r="D1216" s="659"/>
      <c r="E1216" s="659"/>
      <c r="F1216" s="659"/>
      <c r="G1216" s="660"/>
      <c r="H1216" s="584" t="s">
        <v>1528</v>
      </c>
      <c r="I1216" s="531" t="s">
        <v>1227</v>
      </c>
      <c r="J1216" s="532">
        <v>0</v>
      </c>
    </row>
    <row r="1217" spans="1:10" ht="12.75">
      <c r="A1217" s="551" t="s">
        <v>311</v>
      </c>
      <c r="B1217" s="551" t="s">
        <v>466</v>
      </c>
      <c r="C1217" s="657" t="s">
        <v>467</v>
      </c>
      <c r="D1217" s="657"/>
      <c r="E1217" s="657"/>
      <c r="F1217" s="657"/>
      <c r="G1217" s="658"/>
      <c r="H1217" s="582" t="s">
        <v>311</v>
      </c>
      <c r="I1217" s="530" t="s">
        <v>1227</v>
      </c>
      <c r="J1217" s="532"/>
    </row>
    <row r="1218" spans="1:10" ht="12.75">
      <c r="A1218" s="537" t="s">
        <v>311</v>
      </c>
      <c r="B1218" s="537" t="s">
        <v>474</v>
      </c>
      <c r="C1218" s="659" t="s">
        <v>475</v>
      </c>
      <c r="D1218" s="659"/>
      <c r="E1218" s="659"/>
      <c r="F1218" s="659"/>
      <c r="G1218" s="660"/>
      <c r="H1218" s="584" t="s">
        <v>2549</v>
      </c>
      <c r="I1218" s="531" t="s">
        <v>2550</v>
      </c>
      <c r="J1218" s="532">
        <v>48.869403286249636</v>
      </c>
    </row>
    <row r="1219" spans="1:10" ht="12.75">
      <c r="A1219" s="551" t="s">
        <v>311</v>
      </c>
      <c r="B1219" s="551" t="s">
        <v>476</v>
      </c>
      <c r="C1219" s="657" t="s">
        <v>477</v>
      </c>
      <c r="D1219" s="657"/>
      <c r="E1219" s="657"/>
      <c r="F1219" s="657"/>
      <c r="G1219" s="658"/>
      <c r="H1219" s="582" t="s">
        <v>311</v>
      </c>
      <c r="I1219" s="530" t="s">
        <v>2551</v>
      </c>
      <c r="J1219" s="532"/>
    </row>
    <row r="1220" spans="1:10" ht="12.75">
      <c r="A1220" s="551" t="s">
        <v>311</v>
      </c>
      <c r="B1220" s="551" t="s">
        <v>478</v>
      </c>
      <c r="C1220" s="657" t="s">
        <v>479</v>
      </c>
      <c r="D1220" s="657"/>
      <c r="E1220" s="657"/>
      <c r="F1220" s="657"/>
      <c r="G1220" s="658"/>
      <c r="H1220" s="582" t="s">
        <v>311</v>
      </c>
      <c r="I1220" s="530" t="s">
        <v>2552</v>
      </c>
      <c r="J1220" s="532"/>
    </row>
    <row r="1221" spans="1:10" ht="12.75">
      <c r="A1221" s="537" t="s">
        <v>311</v>
      </c>
      <c r="B1221" s="537" t="s">
        <v>488</v>
      </c>
      <c r="C1221" s="659" t="s">
        <v>489</v>
      </c>
      <c r="D1221" s="659"/>
      <c r="E1221" s="659"/>
      <c r="F1221" s="659"/>
      <c r="G1221" s="660"/>
      <c r="H1221" s="584" t="s">
        <v>1371</v>
      </c>
      <c r="I1221" s="531" t="s">
        <v>1227</v>
      </c>
      <c r="J1221" s="532">
        <v>0</v>
      </c>
    </row>
    <row r="1222" spans="1:10" ht="12.75">
      <c r="A1222" s="551" t="s">
        <v>311</v>
      </c>
      <c r="B1222" s="551" t="s">
        <v>490</v>
      </c>
      <c r="C1222" s="657" t="s">
        <v>491</v>
      </c>
      <c r="D1222" s="657"/>
      <c r="E1222" s="657"/>
      <c r="F1222" s="657"/>
      <c r="G1222" s="658"/>
      <c r="H1222" s="582" t="s">
        <v>311</v>
      </c>
      <c r="I1222" s="530" t="s">
        <v>1227</v>
      </c>
      <c r="J1222" s="532"/>
    </row>
    <row r="1223" spans="1:10" ht="12.75">
      <c r="A1223" s="551" t="s">
        <v>311</v>
      </c>
      <c r="B1223" s="551" t="s">
        <v>492</v>
      </c>
      <c r="C1223" s="657" t="s">
        <v>493</v>
      </c>
      <c r="D1223" s="657"/>
      <c r="E1223" s="657"/>
      <c r="F1223" s="657"/>
      <c r="G1223" s="658"/>
      <c r="H1223" s="582" t="s">
        <v>311</v>
      </c>
      <c r="I1223" s="530" t="s">
        <v>1227</v>
      </c>
      <c r="J1223" s="532"/>
    </row>
    <row r="1224" spans="1:10" ht="12.75">
      <c r="A1224" s="551" t="s">
        <v>311</v>
      </c>
      <c r="B1224" s="551" t="s">
        <v>506</v>
      </c>
      <c r="C1224" s="657" t="s">
        <v>507</v>
      </c>
      <c r="D1224" s="657"/>
      <c r="E1224" s="657"/>
      <c r="F1224" s="657"/>
      <c r="G1224" s="658"/>
      <c r="H1224" s="582" t="s">
        <v>311</v>
      </c>
      <c r="I1224" s="530" t="s">
        <v>1227</v>
      </c>
      <c r="J1224" s="532"/>
    </row>
    <row r="1225" spans="1:10" ht="12.75">
      <c r="A1225" s="537" t="s">
        <v>311</v>
      </c>
      <c r="B1225" s="537" t="s">
        <v>511</v>
      </c>
      <c r="C1225" s="659" t="s">
        <v>512</v>
      </c>
      <c r="D1225" s="659"/>
      <c r="E1225" s="659"/>
      <c r="F1225" s="659"/>
      <c r="G1225" s="660"/>
      <c r="H1225" s="584" t="s">
        <v>2553</v>
      </c>
      <c r="I1225" s="531" t="s">
        <v>2554</v>
      </c>
      <c r="J1225" s="532">
        <v>53.97363157894737</v>
      </c>
    </row>
    <row r="1226" spans="1:10" ht="12.75">
      <c r="A1226" s="551" t="s">
        <v>311</v>
      </c>
      <c r="B1226" s="551" t="s">
        <v>515</v>
      </c>
      <c r="C1226" s="657" t="s">
        <v>516</v>
      </c>
      <c r="D1226" s="657"/>
      <c r="E1226" s="657"/>
      <c r="F1226" s="657"/>
      <c r="G1226" s="658"/>
      <c r="H1226" s="582" t="s">
        <v>311</v>
      </c>
      <c r="I1226" s="530" t="s">
        <v>2555</v>
      </c>
      <c r="J1226" s="532"/>
    </row>
    <row r="1227" spans="1:10" ht="12.75">
      <c r="A1227" s="551" t="s">
        <v>311</v>
      </c>
      <c r="B1227" s="551" t="s">
        <v>517</v>
      </c>
      <c r="C1227" s="657" t="s">
        <v>518</v>
      </c>
      <c r="D1227" s="657"/>
      <c r="E1227" s="657"/>
      <c r="F1227" s="657"/>
      <c r="G1227" s="658"/>
      <c r="H1227" s="582" t="s">
        <v>311</v>
      </c>
      <c r="I1227" s="530" t="s">
        <v>2556</v>
      </c>
      <c r="J1227" s="532"/>
    </row>
    <row r="1228" spans="1:10" ht="12.75">
      <c r="A1228" s="551" t="s">
        <v>311</v>
      </c>
      <c r="B1228" s="551" t="s">
        <v>523</v>
      </c>
      <c r="C1228" s="657" t="s">
        <v>512</v>
      </c>
      <c r="D1228" s="657"/>
      <c r="E1228" s="657"/>
      <c r="F1228" s="657"/>
      <c r="G1228" s="658"/>
      <c r="H1228" s="582" t="s">
        <v>311</v>
      </c>
      <c r="I1228" s="530" t="s">
        <v>2557</v>
      </c>
      <c r="J1228" s="532"/>
    </row>
    <row r="1229" spans="1:10" ht="12.75">
      <c r="A1229" s="537" t="s">
        <v>1811</v>
      </c>
      <c r="B1229" s="537" t="s">
        <v>1264</v>
      </c>
      <c r="C1229" s="659" t="s">
        <v>2338</v>
      </c>
      <c r="D1229" s="659"/>
      <c r="E1229" s="659"/>
      <c r="F1229" s="659"/>
      <c r="G1229" s="660"/>
      <c r="H1229" s="584" t="s">
        <v>2558</v>
      </c>
      <c r="I1229" s="531" t="s">
        <v>2559</v>
      </c>
      <c r="J1229" s="532">
        <v>67.58889426302405</v>
      </c>
    </row>
    <row r="1230" spans="1:10" ht="12.75">
      <c r="A1230" s="537" t="s">
        <v>311</v>
      </c>
      <c r="B1230" s="537" t="s">
        <v>474</v>
      </c>
      <c r="C1230" s="659" t="s">
        <v>475</v>
      </c>
      <c r="D1230" s="659"/>
      <c r="E1230" s="659"/>
      <c r="F1230" s="659"/>
      <c r="G1230" s="660"/>
      <c r="H1230" s="584" t="s">
        <v>2560</v>
      </c>
      <c r="I1230" s="531" t="s">
        <v>1726</v>
      </c>
      <c r="J1230" s="532">
        <v>63.93277924924651</v>
      </c>
    </row>
    <row r="1231" spans="1:10" ht="12.75">
      <c r="A1231" s="551" t="s">
        <v>311</v>
      </c>
      <c r="B1231" s="551" t="s">
        <v>482</v>
      </c>
      <c r="C1231" s="657" t="s">
        <v>483</v>
      </c>
      <c r="D1231" s="657"/>
      <c r="E1231" s="657"/>
      <c r="F1231" s="657"/>
      <c r="G1231" s="658"/>
      <c r="H1231" s="582" t="s">
        <v>311</v>
      </c>
      <c r="I1231" s="530" t="s">
        <v>1726</v>
      </c>
      <c r="J1231" s="532"/>
    </row>
    <row r="1232" spans="1:10" ht="12.75">
      <c r="A1232" s="537" t="s">
        <v>311</v>
      </c>
      <c r="B1232" s="537" t="s">
        <v>488</v>
      </c>
      <c r="C1232" s="659" t="s">
        <v>489</v>
      </c>
      <c r="D1232" s="659"/>
      <c r="E1232" s="659"/>
      <c r="F1232" s="659"/>
      <c r="G1232" s="660"/>
      <c r="H1232" s="584" t="s">
        <v>2561</v>
      </c>
      <c r="I1232" s="531" t="s">
        <v>2562</v>
      </c>
      <c r="J1232" s="532">
        <v>40.59512711864407</v>
      </c>
    </row>
    <row r="1233" spans="1:10" ht="12.75">
      <c r="A1233" s="551" t="s">
        <v>311</v>
      </c>
      <c r="B1233" s="551" t="s">
        <v>492</v>
      </c>
      <c r="C1233" s="657" t="s">
        <v>493</v>
      </c>
      <c r="D1233" s="657"/>
      <c r="E1233" s="657"/>
      <c r="F1233" s="657"/>
      <c r="G1233" s="658"/>
      <c r="H1233" s="582" t="s">
        <v>311</v>
      </c>
      <c r="I1233" s="530" t="s">
        <v>2563</v>
      </c>
      <c r="J1233" s="532"/>
    </row>
    <row r="1234" spans="1:10" ht="12.75">
      <c r="A1234" s="551" t="s">
        <v>311</v>
      </c>
      <c r="B1234" s="551" t="s">
        <v>498</v>
      </c>
      <c r="C1234" s="657" t="s">
        <v>499</v>
      </c>
      <c r="D1234" s="657"/>
      <c r="E1234" s="657"/>
      <c r="F1234" s="657"/>
      <c r="G1234" s="658"/>
      <c r="H1234" s="582" t="s">
        <v>311</v>
      </c>
      <c r="I1234" s="530" t="s">
        <v>2465</v>
      </c>
      <c r="J1234" s="532"/>
    </row>
    <row r="1235" spans="1:10" ht="12.75">
      <c r="A1235" s="551" t="s">
        <v>311</v>
      </c>
      <c r="B1235" s="551" t="s">
        <v>506</v>
      </c>
      <c r="C1235" s="657" t="s">
        <v>507</v>
      </c>
      <c r="D1235" s="657"/>
      <c r="E1235" s="657"/>
      <c r="F1235" s="657"/>
      <c r="G1235" s="658"/>
      <c r="H1235" s="582" t="s">
        <v>311</v>
      </c>
      <c r="I1235" s="530" t="s">
        <v>2564</v>
      </c>
      <c r="J1235" s="532"/>
    </row>
    <row r="1236" spans="1:10" ht="12.75">
      <c r="A1236" s="537" t="s">
        <v>311</v>
      </c>
      <c r="B1236" s="537" t="s">
        <v>511</v>
      </c>
      <c r="C1236" s="659" t="s">
        <v>512</v>
      </c>
      <c r="D1236" s="659"/>
      <c r="E1236" s="659"/>
      <c r="F1236" s="659"/>
      <c r="G1236" s="660"/>
      <c r="H1236" s="584" t="s">
        <v>2565</v>
      </c>
      <c r="I1236" s="531" t="s">
        <v>2566</v>
      </c>
      <c r="J1236" s="532">
        <v>99.99681759587496</v>
      </c>
    </row>
    <row r="1237" spans="1:10" ht="12.75">
      <c r="A1237" s="551" t="s">
        <v>311</v>
      </c>
      <c r="B1237" s="551" t="s">
        <v>515</v>
      </c>
      <c r="C1237" s="657" t="s">
        <v>516</v>
      </c>
      <c r="D1237" s="657"/>
      <c r="E1237" s="657"/>
      <c r="F1237" s="657"/>
      <c r="G1237" s="658"/>
      <c r="H1237" s="582" t="s">
        <v>311</v>
      </c>
      <c r="I1237" s="530" t="s">
        <v>2566</v>
      </c>
      <c r="J1237" s="532"/>
    </row>
    <row r="1238" spans="1:10" ht="12.75">
      <c r="A1238" s="537" t="s">
        <v>1811</v>
      </c>
      <c r="B1238" s="537" t="s">
        <v>1438</v>
      </c>
      <c r="C1238" s="659" t="s">
        <v>2567</v>
      </c>
      <c r="D1238" s="659"/>
      <c r="E1238" s="659"/>
      <c r="F1238" s="659"/>
      <c r="G1238" s="660"/>
      <c r="H1238" s="584" t="s">
        <v>2568</v>
      </c>
      <c r="I1238" s="531" t="s">
        <v>2569</v>
      </c>
      <c r="J1238" s="532">
        <v>99.99432892249528</v>
      </c>
    </row>
    <row r="1239" spans="1:10" ht="12.75">
      <c r="A1239" s="537" t="s">
        <v>311</v>
      </c>
      <c r="B1239" s="537" t="s">
        <v>474</v>
      </c>
      <c r="C1239" s="659" t="s">
        <v>475</v>
      </c>
      <c r="D1239" s="659"/>
      <c r="E1239" s="659"/>
      <c r="F1239" s="659"/>
      <c r="G1239" s="660"/>
      <c r="H1239" s="584" t="s">
        <v>2570</v>
      </c>
      <c r="I1239" s="531" t="s">
        <v>2571</v>
      </c>
      <c r="J1239" s="532">
        <v>99.98924731182797</v>
      </c>
    </row>
    <row r="1240" spans="1:10" ht="12.75">
      <c r="A1240" s="551" t="s">
        <v>311</v>
      </c>
      <c r="B1240" s="551" t="s">
        <v>476</v>
      </c>
      <c r="C1240" s="657" t="s">
        <v>477</v>
      </c>
      <c r="D1240" s="657"/>
      <c r="E1240" s="657"/>
      <c r="F1240" s="657"/>
      <c r="G1240" s="658"/>
      <c r="H1240" s="582" t="s">
        <v>311</v>
      </c>
      <c r="I1240" s="530" t="s">
        <v>2571</v>
      </c>
      <c r="J1240" s="532"/>
    </row>
    <row r="1241" spans="1:10" ht="12.75">
      <c r="A1241" s="537" t="s">
        <v>311</v>
      </c>
      <c r="B1241" s="537" t="s">
        <v>488</v>
      </c>
      <c r="C1241" s="659" t="s">
        <v>489</v>
      </c>
      <c r="D1241" s="659"/>
      <c r="E1241" s="659"/>
      <c r="F1241" s="659"/>
      <c r="G1241" s="660"/>
      <c r="H1241" s="584" t="s">
        <v>1338</v>
      </c>
      <c r="I1241" s="531" t="s">
        <v>1338</v>
      </c>
      <c r="J1241" s="532">
        <v>100</v>
      </c>
    </row>
    <row r="1242" spans="1:10" ht="12.75">
      <c r="A1242" s="551" t="s">
        <v>311</v>
      </c>
      <c r="B1242" s="551" t="s">
        <v>506</v>
      </c>
      <c r="C1242" s="657" t="s">
        <v>507</v>
      </c>
      <c r="D1242" s="657"/>
      <c r="E1242" s="657"/>
      <c r="F1242" s="657"/>
      <c r="G1242" s="658"/>
      <c r="H1242" s="582" t="s">
        <v>311</v>
      </c>
      <c r="I1242" s="530" t="s">
        <v>1338</v>
      </c>
      <c r="J1242" s="532"/>
    </row>
    <row r="1243" spans="1:10" ht="12.75">
      <c r="A1243" s="537" t="s">
        <v>1811</v>
      </c>
      <c r="B1243" s="537" t="s">
        <v>1444</v>
      </c>
      <c r="C1243" s="659" t="s">
        <v>2572</v>
      </c>
      <c r="D1243" s="659"/>
      <c r="E1243" s="659"/>
      <c r="F1243" s="659"/>
      <c r="G1243" s="660"/>
      <c r="H1243" s="584" t="s">
        <v>2573</v>
      </c>
      <c r="I1243" s="531" t="s">
        <v>2574</v>
      </c>
      <c r="J1243" s="532">
        <v>83.51725183518909</v>
      </c>
    </row>
    <row r="1244" spans="1:10" ht="12.75">
      <c r="A1244" s="537" t="s">
        <v>311</v>
      </c>
      <c r="B1244" s="537" t="s">
        <v>445</v>
      </c>
      <c r="C1244" s="659" t="s">
        <v>446</v>
      </c>
      <c r="D1244" s="659"/>
      <c r="E1244" s="659"/>
      <c r="F1244" s="659"/>
      <c r="G1244" s="660"/>
      <c r="H1244" s="584" t="s">
        <v>2575</v>
      </c>
      <c r="I1244" s="531" t="s">
        <v>2576</v>
      </c>
      <c r="J1244" s="532">
        <v>95.93189169543884</v>
      </c>
    </row>
    <row r="1245" spans="1:10" ht="12.75">
      <c r="A1245" s="551" t="s">
        <v>311</v>
      </c>
      <c r="B1245" s="551" t="s">
        <v>447</v>
      </c>
      <c r="C1245" s="657" t="s">
        <v>448</v>
      </c>
      <c r="D1245" s="657"/>
      <c r="E1245" s="657"/>
      <c r="F1245" s="657"/>
      <c r="G1245" s="658"/>
      <c r="H1245" s="582" t="s">
        <v>311</v>
      </c>
      <c r="I1245" s="530" t="s">
        <v>2576</v>
      </c>
      <c r="J1245" s="532"/>
    </row>
    <row r="1246" spans="1:10" ht="12.75">
      <c r="A1246" s="537" t="s">
        <v>311</v>
      </c>
      <c r="B1246" s="537" t="s">
        <v>454</v>
      </c>
      <c r="C1246" s="659" t="s">
        <v>455</v>
      </c>
      <c r="D1246" s="659"/>
      <c r="E1246" s="659"/>
      <c r="F1246" s="659"/>
      <c r="G1246" s="660"/>
      <c r="H1246" s="584" t="s">
        <v>2577</v>
      </c>
      <c r="I1246" s="531" t="s">
        <v>2578</v>
      </c>
      <c r="J1246" s="532">
        <v>94.79510022271714</v>
      </c>
    </row>
    <row r="1247" spans="1:10" ht="12.75">
      <c r="A1247" s="551" t="s">
        <v>311</v>
      </c>
      <c r="B1247" s="551" t="s">
        <v>458</v>
      </c>
      <c r="C1247" s="657" t="s">
        <v>459</v>
      </c>
      <c r="D1247" s="657"/>
      <c r="E1247" s="657"/>
      <c r="F1247" s="657"/>
      <c r="G1247" s="658"/>
      <c r="H1247" s="582" t="s">
        <v>311</v>
      </c>
      <c r="I1247" s="530" t="s">
        <v>2579</v>
      </c>
      <c r="J1247" s="532"/>
    </row>
    <row r="1248" spans="1:10" ht="12.75">
      <c r="A1248" s="551" t="s">
        <v>311</v>
      </c>
      <c r="B1248" s="551" t="s">
        <v>460</v>
      </c>
      <c r="C1248" s="657" t="s">
        <v>461</v>
      </c>
      <c r="D1248" s="657"/>
      <c r="E1248" s="657"/>
      <c r="F1248" s="657"/>
      <c r="G1248" s="658"/>
      <c r="H1248" s="582" t="s">
        <v>311</v>
      </c>
      <c r="I1248" s="530" t="s">
        <v>2580</v>
      </c>
      <c r="J1248" s="532"/>
    </row>
    <row r="1249" spans="1:10" ht="12.75">
      <c r="A1249" s="537" t="s">
        <v>311</v>
      </c>
      <c r="B1249" s="537" t="s">
        <v>464</v>
      </c>
      <c r="C1249" s="659" t="s">
        <v>465</v>
      </c>
      <c r="D1249" s="659"/>
      <c r="E1249" s="659"/>
      <c r="F1249" s="659"/>
      <c r="G1249" s="660"/>
      <c r="H1249" s="584" t="s">
        <v>2581</v>
      </c>
      <c r="I1249" s="531" t="s">
        <v>2582</v>
      </c>
      <c r="J1249" s="532">
        <v>94.28750126097044</v>
      </c>
    </row>
    <row r="1250" spans="1:10" ht="12.75">
      <c r="A1250" s="551" t="s">
        <v>311</v>
      </c>
      <c r="B1250" s="551" t="s">
        <v>466</v>
      </c>
      <c r="C1250" s="657" t="s">
        <v>467</v>
      </c>
      <c r="D1250" s="657"/>
      <c r="E1250" s="657"/>
      <c r="F1250" s="657"/>
      <c r="G1250" s="658"/>
      <c r="H1250" s="582" t="s">
        <v>311</v>
      </c>
      <c r="I1250" s="530" t="s">
        <v>2583</v>
      </c>
      <c r="J1250" s="532"/>
    </row>
    <row r="1251" spans="1:10" ht="12.75">
      <c r="A1251" s="551" t="s">
        <v>311</v>
      </c>
      <c r="B1251" s="551" t="s">
        <v>468</v>
      </c>
      <c r="C1251" s="657" t="s">
        <v>469</v>
      </c>
      <c r="D1251" s="657"/>
      <c r="E1251" s="657"/>
      <c r="F1251" s="657"/>
      <c r="G1251" s="658"/>
      <c r="H1251" s="582" t="s">
        <v>311</v>
      </c>
      <c r="I1251" s="530" t="s">
        <v>2584</v>
      </c>
      <c r="J1251" s="532"/>
    </row>
    <row r="1252" spans="1:10" ht="12.75">
      <c r="A1252" s="551" t="s">
        <v>311</v>
      </c>
      <c r="B1252" s="551" t="s">
        <v>470</v>
      </c>
      <c r="C1252" s="657" t="s">
        <v>471</v>
      </c>
      <c r="D1252" s="657"/>
      <c r="E1252" s="657"/>
      <c r="F1252" s="657"/>
      <c r="G1252" s="658"/>
      <c r="H1252" s="582" t="s">
        <v>311</v>
      </c>
      <c r="I1252" s="530" t="s">
        <v>2585</v>
      </c>
      <c r="J1252" s="532"/>
    </row>
    <row r="1253" spans="1:10" ht="12.75">
      <c r="A1253" s="537" t="s">
        <v>311</v>
      </c>
      <c r="B1253" s="537" t="s">
        <v>474</v>
      </c>
      <c r="C1253" s="659" t="s">
        <v>475</v>
      </c>
      <c r="D1253" s="659"/>
      <c r="E1253" s="659"/>
      <c r="F1253" s="659"/>
      <c r="G1253" s="660"/>
      <c r="H1253" s="584" t="s">
        <v>2586</v>
      </c>
      <c r="I1253" s="531" t="s">
        <v>2587</v>
      </c>
      <c r="J1253" s="532">
        <v>86.30169549288574</v>
      </c>
    </row>
    <row r="1254" spans="1:10" ht="12.75">
      <c r="A1254" s="551" t="s">
        <v>311</v>
      </c>
      <c r="B1254" s="551" t="s">
        <v>476</v>
      </c>
      <c r="C1254" s="657" t="s">
        <v>477</v>
      </c>
      <c r="D1254" s="657"/>
      <c r="E1254" s="657"/>
      <c r="F1254" s="657"/>
      <c r="G1254" s="658"/>
      <c r="H1254" s="582" t="s">
        <v>311</v>
      </c>
      <c r="I1254" s="530" t="s">
        <v>2588</v>
      </c>
      <c r="J1254" s="532"/>
    </row>
    <row r="1255" spans="1:10" ht="12.75">
      <c r="A1255" s="551" t="s">
        <v>311</v>
      </c>
      <c r="B1255" s="551" t="s">
        <v>482</v>
      </c>
      <c r="C1255" s="657" t="s">
        <v>483</v>
      </c>
      <c r="D1255" s="657"/>
      <c r="E1255" s="657"/>
      <c r="F1255" s="657"/>
      <c r="G1255" s="658"/>
      <c r="H1255" s="582" t="s">
        <v>311</v>
      </c>
      <c r="I1255" s="530" t="s">
        <v>2589</v>
      </c>
      <c r="J1255" s="532"/>
    </row>
    <row r="1256" spans="1:10" ht="12.75">
      <c r="A1256" s="551" t="s">
        <v>311</v>
      </c>
      <c r="B1256" s="551" t="s">
        <v>484</v>
      </c>
      <c r="C1256" s="657" t="s">
        <v>485</v>
      </c>
      <c r="D1256" s="657"/>
      <c r="E1256" s="657"/>
      <c r="F1256" s="657"/>
      <c r="G1256" s="658"/>
      <c r="H1256" s="582" t="s">
        <v>311</v>
      </c>
      <c r="I1256" s="530" t="s">
        <v>2590</v>
      </c>
      <c r="J1256" s="532"/>
    </row>
    <row r="1257" spans="1:10" ht="12.75">
      <c r="A1257" s="551" t="s">
        <v>311</v>
      </c>
      <c r="B1257" s="551" t="s">
        <v>486</v>
      </c>
      <c r="C1257" s="657" t="s">
        <v>487</v>
      </c>
      <c r="D1257" s="657"/>
      <c r="E1257" s="657"/>
      <c r="F1257" s="657"/>
      <c r="G1257" s="658"/>
      <c r="H1257" s="582" t="s">
        <v>311</v>
      </c>
      <c r="I1257" s="530" t="s">
        <v>2591</v>
      </c>
      <c r="J1257" s="532"/>
    </row>
    <row r="1258" spans="1:10" ht="12.75">
      <c r="A1258" s="537" t="s">
        <v>311</v>
      </c>
      <c r="B1258" s="537" t="s">
        <v>488</v>
      </c>
      <c r="C1258" s="659" t="s">
        <v>489</v>
      </c>
      <c r="D1258" s="659"/>
      <c r="E1258" s="659"/>
      <c r="F1258" s="659"/>
      <c r="G1258" s="660"/>
      <c r="H1258" s="584" t="s">
        <v>2592</v>
      </c>
      <c r="I1258" s="531" t="s">
        <v>2593</v>
      </c>
      <c r="J1258" s="532">
        <v>23.480371130175307</v>
      </c>
    </row>
    <row r="1259" spans="1:10" ht="12.75">
      <c r="A1259" s="551" t="s">
        <v>311</v>
      </c>
      <c r="B1259" s="551" t="s">
        <v>492</v>
      </c>
      <c r="C1259" s="657" t="s">
        <v>493</v>
      </c>
      <c r="D1259" s="657"/>
      <c r="E1259" s="657"/>
      <c r="F1259" s="657"/>
      <c r="G1259" s="658"/>
      <c r="H1259" s="582" t="s">
        <v>311</v>
      </c>
      <c r="I1259" s="530" t="s">
        <v>2594</v>
      </c>
      <c r="J1259" s="532"/>
    </row>
    <row r="1260" spans="1:10" ht="12.75">
      <c r="A1260" s="551" t="s">
        <v>311</v>
      </c>
      <c r="B1260" s="551" t="s">
        <v>496</v>
      </c>
      <c r="C1260" s="657" t="s">
        <v>497</v>
      </c>
      <c r="D1260" s="657"/>
      <c r="E1260" s="657"/>
      <c r="F1260" s="657"/>
      <c r="G1260" s="658"/>
      <c r="H1260" s="582" t="s">
        <v>311</v>
      </c>
      <c r="I1260" s="530" t="s">
        <v>2595</v>
      </c>
      <c r="J1260" s="532"/>
    </row>
    <row r="1261" spans="1:10" ht="12.75">
      <c r="A1261" s="551" t="s">
        <v>311</v>
      </c>
      <c r="B1261" s="551" t="s">
        <v>502</v>
      </c>
      <c r="C1261" s="657" t="s">
        <v>503</v>
      </c>
      <c r="D1261" s="657"/>
      <c r="E1261" s="657"/>
      <c r="F1261" s="657"/>
      <c r="G1261" s="658"/>
      <c r="H1261" s="582" t="s">
        <v>311</v>
      </c>
      <c r="I1261" s="530" t="s">
        <v>2596</v>
      </c>
      <c r="J1261" s="532"/>
    </row>
    <row r="1262" spans="1:10" ht="12.75">
      <c r="A1262" s="551" t="s">
        <v>311</v>
      </c>
      <c r="B1262" s="551" t="s">
        <v>506</v>
      </c>
      <c r="C1262" s="657" t="s">
        <v>507</v>
      </c>
      <c r="D1262" s="657"/>
      <c r="E1262" s="657"/>
      <c r="F1262" s="657"/>
      <c r="G1262" s="658"/>
      <c r="H1262" s="582" t="s">
        <v>311</v>
      </c>
      <c r="I1262" s="530" t="s">
        <v>2597</v>
      </c>
      <c r="J1262" s="532"/>
    </row>
    <row r="1263" spans="1:10" ht="12.75">
      <c r="A1263" s="537" t="s">
        <v>311</v>
      </c>
      <c r="B1263" s="537" t="s">
        <v>511</v>
      </c>
      <c r="C1263" s="659" t="s">
        <v>512</v>
      </c>
      <c r="D1263" s="659"/>
      <c r="E1263" s="659"/>
      <c r="F1263" s="659"/>
      <c r="G1263" s="660"/>
      <c r="H1263" s="584" t="s">
        <v>1462</v>
      </c>
      <c r="I1263" s="531" t="s">
        <v>2598</v>
      </c>
      <c r="J1263" s="532">
        <v>74.49933333333333</v>
      </c>
    </row>
    <row r="1264" spans="1:10" ht="12.75">
      <c r="A1264" s="551" t="s">
        <v>311</v>
      </c>
      <c r="B1264" s="551" t="s">
        <v>519</v>
      </c>
      <c r="C1264" s="657" t="s">
        <v>120</v>
      </c>
      <c r="D1264" s="657"/>
      <c r="E1264" s="657"/>
      <c r="F1264" s="657"/>
      <c r="G1264" s="658"/>
      <c r="H1264" s="582" t="s">
        <v>311</v>
      </c>
      <c r="I1264" s="530" t="s">
        <v>2599</v>
      </c>
      <c r="J1264" s="532"/>
    </row>
    <row r="1265" spans="1:10" ht="12.75">
      <c r="A1265" s="551" t="s">
        <v>311</v>
      </c>
      <c r="B1265" s="551" t="s">
        <v>523</v>
      </c>
      <c r="C1265" s="657" t="s">
        <v>512</v>
      </c>
      <c r="D1265" s="657"/>
      <c r="E1265" s="657"/>
      <c r="F1265" s="657"/>
      <c r="G1265" s="658"/>
      <c r="H1265" s="582" t="s">
        <v>311</v>
      </c>
      <c r="I1265" s="530" t="s">
        <v>2600</v>
      </c>
      <c r="J1265" s="532"/>
    </row>
    <row r="1266" spans="1:10" ht="12.75">
      <c r="A1266" s="537" t="s">
        <v>311</v>
      </c>
      <c r="B1266" s="537" t="s">
        <v>530</v>
      </c>
      <c r="C1266" s="659" t="s">
        <v>531</v>
      </c>
      <c r="D1266" s="659"/>
      <c r="E1266" s="659"/>
      <c r="F1266" s="659"/>
      <c r="G1266" s="660"/>
      <c r="H1266" s="584" t="s">
        <v>2601</v>
      </c>
      <c r="I1266" s="531" t="s">
        <v>1227</v>
      </c>
      <c r="J1266" s="532">
        <v>0</v>
      </c>
    </row>
    <row r="1267" spans="1:10" ht="12.75">
      <c r="A1267" s="551" t="s">
        <v>311</v>
      </c>
      <c r="B1267" s="551" t="s">
        <v>535</v>
      </c>
      <c r="C1267" s="657" t="s">
        <v>536</v>
      </c>
      <c r="D1267" s="657"/>
      <c r="E1267" s="657"/>
      <c r="F1267" s="657"/>
      <c r="G1267" s="658"/>
      <c r="H1267" s="582" t="s">
        <v>311</v>
      </c>
      <c r="I1267" s="530" t="s">
        <v>1227</v>
      </c>
      <c r="J1267" s="532"/>
    </row>
    <row r="1268" spans="1:10" ht="12.75">
      <c r="A1268" s="537" t="s">
        <v>1811</v>
      </c>
      <c r="B1268" s="537" t="s">
        <v>1957</v>
      </c>
      <c r="C1268" s="659" t="s">
        <v>2602</v>
      </c>
      <c r="D1268" s="659"/>
      <c r="E1268" s="659"/>
      <c r="F1268" s="659"/>
      <c r="G1268" s="660"/>
      <c r="H1268" s="584" t="s">
        <v>2603</v>
      </c>
      <c r="I1268" s="531" t="s">
        <v>2604</v>
      </c>
      <c r="J1268" s="532">
        <v>95.76205624125205</v>
      </c>
    </row>
    <row r="1269" spans="1:10" ht="12.75">
      <c r="A1269" s="537" t="s">
        <v>311</v>
      </c>
      <c r="B1269" s="537" t="s">
        <v>464</v>
      </c>
      <c r="C1269" s="659" t="s">
        <v>465</v>
      </c>
      <c r="D1269" s="659"/>
      <c r="E1269" s="659"/>
      <c r="F1269" s="659"/>
      <c r="G1269" s="660"/>
      <c r="H1269" s="584" t="s">
        <v>2605</v>
      </c>
      <c r="I1269" s="531" t="s">
        <v>2197</v>
      </c>
      <c r="J1269" s="532">
        <v>95.69256756756756</v>
      </c>
    </row>
    <row r="1270" spans="1:10" ht="12.75">
      <c r="A1270" s="551" t="s">
        <v>311</v>
      </c>
      <c r="B1270" s="551" t="s">
        <v>466</v>
      </c>
      <c r="C1270" s="657" t="s">
        <v>467</v>
      </c>
      <c r="D1270" s="657"/>
      <c r="E1270" s="657"/>
      <c r="F1270" s="657"/>
      <c r="G1270" s="658"/>
      <c r="H1270" s="582" t="s">
        <v>311</v>
      </c>
      <c r="I1270" s="530" t="s">
        <v>2197</v>
      </c>
      <c r="J1270" s="532"/>
    </row>
    <row r="1271" spans="1:10" ht="12.75">
      <c r="A1271" s="537" t="s">
        <v>311</v>
      </c>
      <c r="B1271" s="537" t="s">
        <v>474</v>
      </c>
      <c r="C1271" s="659" t="s">
        <v>475</v>
      </c>
      <c r="D1271" s="659"/>
      <c r="E1271" s="659"/>
      <c r="F1271" s="659"/>
      <c r="G1271" s="660"/>
      <c r="H1271" s="584" t="s">
        <v>2606</v>
      </c>
      <c r="I1271" s="531" t="s">
        <v>2607</v>
      </c>
      <c r="J1271" s="532">
        <v>89.19975108898569</v>
      </c>
    </row>
    <row r="1272" spans="1:10" ht="12.75">
      <c r="A1272" s="551" t="s">
        <v>311</v>
      </c>
      <c r="B1272" s="551" t="s">
        <v>476</v>
      </c>
      <c r="C1272" s="657" t="s">
        <v>477</v>
      </c>
      <c r="D1272" s="657"/>
      <c r="E1272" s="657"/>
      <c r="F1272" s="657"/>
      <c r="G1272" s="658"/>
      <c r="H1272" s="582" t="s">
        <v>311</v>
      </c>
      <c r="I1272" s="530" t="s">
        <v>2607</v>
      </c>
      <c r="J1272" s="532"/>
    </row>
    <row r="1273" spans="1:10" ht="12.75">
      <c r="A1273" s="537" t="s">
        <v>311</v>
      </c>
      <c r="B1273" s="537" t="s">
        <v>511</v>
      </c>
      <c r="C1273" s="659" t="s">
        <v>512</v>
      </c>
      <c r="D1273" s="659"/>
      <c r="E1273" s="659"/>
      <c r="F1273" s="659"/>
      <c r="G1273" s="660"/>
      <c r="H1273" s="584" t="s">
        <v>2589</v>
      </c>
      <c r="I1273" s="531" t="s">
        <v>2608</v>
      </c>
      <c r="J1273" s="532">
        <v>99.75925925925925</v>
      </c>
    </row>
    <row r="1274" spans="1:10" ht="12.75">
      <c r="A1274" s="551" t="s">
        <v>311</v>
      </c>
      <c r="B1274" s="551" t="s">
        <v>523</v>
      </c>
      <c r="C1274" s="657" t="s">
        <v>512</v>
      </c>
      <c r="D1274" s="657"/>
      <c r="E1274" s="657"/>
      <c r="F1274" s="657"/>
      <c r="G1274" s="658"/>
      <c r="H1274" s="582" t="s">
        <v>311</v>
      </c>
      <c r="I1274" s="530" t="s">
        <v>2608</v>
      </c>
      <c r="J1274" s="532"/>
    </row>
    <row r="1275" spans="1:10" ht="12.75">
      <c r="A1275" s="537" t="s">
        <v>1811</v>
      </c>
      <c r="B1275" s="537" t="s">
        <v>2397</v>
      </c>
      <c r="C1275" s="659" t="s">
        <v>2120</v>
      </c>
      <c r="D1275" s="659"/>
      <c r="E1275" s="659"/>
      <c r="F1275" s="659"/>
      <c r="G1275" s="660"/>
      <c r="H1275" s="584" t="s">
        <v>1726</v>
      </c>
      <c r="I1275" s="531" t="s">
        <v>1726</v>
      </c>
      <c r="J1275" s="532">
        <v>100</v>
      </c>
    </row>
    <row r="1276" spans="1:10" ht="12.75">
      <c r="A1276" s="537" t="s">
        <v>311</v>
      </c>
      <c r="B1276" s="537" t="s">
        <v>488</v>
      </c>
      <c r="C1276" s="659" t="s">
        <v>489</v>
      </c>
      <c r="D1276" s="659"/>
      <c r="E1276" s="659"/>
      <c r="F1276" s="659"/>
      <c r="G1276" s="660"/>
      <c r="H1276" s="584" t="s">
        <v>1353</v>
      </c>
      <c r="I1276" s="531" t="s">
        <v>1353</v>
      </c>
      <c r="J1276" s="532">
        <v>100</v>
      </c>
    </row>
    <row r="1277" spans="1:10" ht="12.75">
      <c r="A1277" s="551" t="s">
        <v>311</v>
      </c>
      <c r="B1277" s="551" t="s">
        <v>490</v>
      </c>
      <c r="C1277" s="657" t="s">
        <v>491</v>
      </c>
      <c r="D1277" s="657"/>
      <c r="E1277" s="657"/>
      <c r="F1277" s="657"/>
      <c r="G1277" s="658"/>
      <c r="H1277" s="582" t="s">
        <v>311</v>
      </c>
      <c r="I1277" s="530" t="s">
        <v>2609</v>
      </c>
      <c r="J1277" s="532"/>
    </row>
    <row r="1278" spans="1:10" ht="12.75">
      <c r="A1278" s="551" t="s">
        <v>311</v>
      </c>
      <c r="B1278" s="551" t="s">
        <v>506</v>
      </c>
      <c r="C1278" s="657" t="s">
        <v>507</v>
      </c>
      <c r="D1278" s="657"/>
      <c r="E1278" s="657"/>
      <c r="F1278" s="657"/>
      <c r="G1278" s="658"/>
      <c r="H1278" s="582" t="s">
        <v>311</v>
      </c>
      <c r="I1278" s="530" t="s">
        <v>1462</v>
      </c>
      <c r="J1278" s="532"/>
    </row>
    <row r="1279" spans="1:10" ht="12.75">
      <c r="A1279" s="537" t="s">
        <v>311</v>
      </c>
      <c r="B1279" s="537" t="s">
        <v>511</v>
      </c>
      <c r="C1279" s="659" t="s">
        <v>512</v>
      </c>
      <c r="D1279" s="659"/>
      <c r="E1279" s="659"/>
      <c r="F1279" s="659"/>
      <c r="G1279" s="660"/>
      <c r="H1279" s="584" t="s">
        <v>1256</v>
      </c>
      <c r="I1279" s="531" t="s">
        <v>1256</v>
      </c>
      <c r="J1279" s="532">
        <v>100</v>
      </c>
    </row>
    <row r="1280" spans="1:10" ht="12.75">
      <c r="A1280" s="551" t="s">
        <v>311</v>
      </c>
      <c r="B1280" s="551" t="s">
        <v>523</v>
      </c>
      <c r="C1280" s="657" t="s">
        <v>512</v>
      </c>
      <c r="D1280" s="657"/>
      <c r="E1280" s="657"/>
      <c r="F1280" s="657"/>
      <c r="G1280" s="658"/>
      <c r="H1280" s="582" t="s">
        <v>311</v>
      </c>
      <c r="I1280" s="530" t="s">
        <v>1256</v>
      </c>
      <c r="J1280" s="532"/>
    </row>
    <row r="1281" spans="1:10" ht="12.75">
      <c r="A1281" s="537" t="s">
        <v>1811</v>
      </c>
      <c r="B1281" s="537" t="s">
        <v>1481</v>
      </c>
      <c r="C1281" s="659" t="s">
        <v>2430</v>
      </c>
      <c r="D1281" s="659"/>
      <c r="E1281" s="659"/>
      <c r="F1281" s="659"/>
      <c r="G1281" s="660"/>
      <c r="H1281" s="584" t="s">
        <v>2610</v>
      </c>
      <c r="I1281" s="531" t="s">
        <v>2611</v>
      </c>
      <c r="J1281" s="532">
        <v>99.99534856160935</v>
      </c>
    </row>
    <row r="1282" spans="1:10" ht="12.75">
      <c r="A1282" s="537" t="s">
        <v>311</v>
      </c>
      <c r="B1282" s="537" t="s">
        <v>605</v>
      </c>
      <c r="C1282" s="659" t="s">
        <v>606</v>
      </c>
      <c r="D1282" s="659"/>
      <c r="E1282" s="659"/>
      <c r="F1282" s="659"/>
      <c r="G1282" s="660"/>
      <c r="H1282" s="584" t="s">
        <v>2610</v>
      </c>
      <c r="I1282" s="531" t="s">
        <v>2611</v>
      </c>
      <c r="J1282" s="532">
        <v>99.99534856160935</v>
      </c>
    </row>
    <row r="1283" spans="1:10" ht="12.75">
      <c r="A1283" s="551" t="s">
        <v>311</v>
      </c>
      <c r="B1283" s="551" t="s">
        <v>608</v>
      </c>
      <c r="C1283" s="657" t="s">
        <v>435</v>
      </c>
      <c r="D1283" s="657"/>
      <c r="E1283" s="657"/>
      <c r="F1283" s="657"/>
      <c r="G1283" s="658"/>
      <c r="H1283" s="582" t="s">
        <v>311</v>
      </c>
      <c r="I1283" s="530" t="s">
        <v>2612</v>
      </c>
      <c r="J1283" s="532"/>
    </row>
    <row r="1284" spans="1:10" ht="12.75">
      <c r="A1284" s="551" t="s">
        <v>311</v>
      </c>
      <c r="B1284" s="551" t="s">
        <v>611</v>
      </c>
      <c r="C1284" s="657" t="s">
        <v>436</v>
      </c>
      <c r="D1284" s="657"/>
      <c r="E1284" s="657"/>
      <c r="F1284" s="657"/>
      <c r="G1284" s="658"/>
      <c r="H1284" s="582" t="s">
        <v>311</v>
      </c>
      <c r="I1284" s="530" t="s">
        <v>2613</v>
      </c>
      <c r="J1284" s="532"/>
    </row>
    <row r="1285" spans="1:10" ht="12.75">
      <c r="A1285" s="551" t="s">
        <v>311</v>
      </c>
      <c r="B1285" s="551" t="s">
        <v>612</v>
      </c>
      <c r="C1285" s="657" t="s">
        <v>437</v>
      </c>
      <c r="D1285" s="657"/>
      <c r="E1285" s="657"/>
      <c r="F1285" s="657"/>
      <c r="G1285" s="658"/>
      <c r="H1285" s="582" t="s">
        <v>311</v>
      </c>
      <c r="I1285" s="530" t="s">
        <v>2614</v>
      </c>
      <c r="J1285" s="532"/>
    </row>
    <row r="1286" spans="1:10" ht="12.75">
      <c r="A1286" s="537" t="s">
        <v>1811</v>
      </c>
      <c r="B1286" s="537" t="s">
        <v>1275</v>
      </c>
      <c r="C1286" s="659" t="s">
        <v>2435</v>
      </c>
      <c r="D1286" s="659"/>
      <c r="E1286" s="659"/>
      <c r="F1286" s="659"/>
      <c r="G1286" s="660"/>
      <c r="H1286" s="584" t="s">
        <v>2615</v>
      </c>
      <c r="I1286" s="531" t="s">
        <v>2616</v>
      </c>
      <c r="J1286" s="532">
        <v>99.99599971595615</v>
      </c>
    </row>
    <row r="1287" spans="1:10" ht="12.75">
      <c r="A1287" s="537" t="s">
        <v>311</v>
      </c>
      <c r="B1287" s="537" t="s">
        <v>633</v>
      </c>
      <c r="C1287" s="659" t="s">
        <v>634</v>
      </c>
      <c r="D1287" s="659"/>
      <c r="E1287" s="659"/>
      <c r="F1287" s="659"/>
      <c r="G1287" s="660"/>
      <c r="H1287" s="584" t="s">
        <v>2615</v>
      </c>
      <c r="I1287" s="531" t="s">
        <v>2616</v>
      </c>
      <c r="J1287" s="532">
        <v>99.99599971595615</v>
      </c>
    </row>
    <row r="1288" spans="1:10" ht="12.75">
      <c r="A1288" s="551" t="s">
        <v>311</v>
      </c>
      <c r="B1288" s="551" t="s">
        <v>635</v>
      </c>
      <c r="C1288" s="657" t="s">
        <v>634</v>
      </c>
      <c r="D1288" s="657"/>
      <c r="E1288" s="657"/>
      <c r="F1288" s="657"/>
      <c r="G1288" s="658"/>
      <c r="H1288" s="582" t="s">
        <v>311</v>
      </c>
      <c r="I1288" s="530" t="s">
        <v>2616</v>
      </c>
      <c r="J1288" s="532"/>
    </row>
    <row r="1289" spans="1:10" ht="12.75">
      <c r="A1289" s="537" t="s">
        <v>1811</v>
      </c>
      <c r="B1289" s="537" t="s">
        <v>1289</v>
      </c>
      <c r="C1289" s="659" t="s">
        <v>2437</v>
      </c>
      <c r="D1289" s="659"/>
      <c r="E1289" s="659"/>
      <c r="F1289" s="659"/>
      <c r="G1289" s="660"/>
      <c r="H1289" s="584" t="s">
        <v>2617</v>
      </c>
      <c r="I1289" s="531" t="s">
        <v>2618</v>
      </c>
      <c r="J1289" s="532">
        <v>47.75543955282487</v>
      </c>
    </row>
    <row r="1290" spans="1:10" ht="12.75">
      <c r="A1290" s="537" t="s">
        <v>311</v>
      </c>
      <c r="B1290" s="537" t="s">
        <v>605</v>
      </c>
      <c r="C1290" s="659" t="s">
        <v>606</v>
      </c>
      <c r="D1290" s="659"/>
      <c r="E1290" s="659"/>
      <c r="F1290" s="659"/>
      <c r="G1290" s="660"/>
      <c r="H1290" s="584" t="s">
        <v>2619</v>
      </c>
      <c r="I1290" s="531" t="s">
        <v>2620</v>
      </c>
      <c r="J1290" s="532">
        <v>46.77187367628371</v>
      </c>
    </row>
    <row r="1291" spans="1:10" ht="12.75">
      <c r="A1291" s="551" t="s">
        <v>311</v>
      </c>
      <c r="B1291" s="551" t="s">
        <v>607</v>
      </c>
      <c r="C1291" s="657" t="s">
        <v>434</v>
      </c>
      <c r="D1291" s="657"/>
      <c r="E1291" s="657"/>
      <c r="F1291" s="657"/>
      <c r="G1291" s="658"/>
      <c r="H1291" s="582" t="s">
        <v>311</v>
      </c>
      <c r="I1291" s="530" t="s">
        <v>2620</v>
      </c>
      <c r="J1291" s="532"/>
    </row>
    <row r="1292" spans="1:10" ht="12.75">
      <c r="A1292" s="537" t="s">
        <v>311</v>
      </c>
      <c r="B1292" s="537" t="s">
        <v>616</v>
      </c>
      <c r="C1292" s="659" t="s">
        <v>617</v>
      </c>
      <c r="D1292" s="659"/>
      <c r="E1292" s="659"/>
      <c r="F1292" s="659"/>
      <c r="G1292" s="660"/>
      <c r="H1292" s="584" t="s">
        <v>1226</v>
      </c>
      <c r="I1292" s="531" t="s">
        <v>1226</v>
      </c>
      <c r="J1292" s="532">
        <v>100</v>
      </c>
    </row>
    <row r="1293" spans="1:10" ht="12.75">
      <c r="A1293" s="551" t="s">
        <v>311</v>
      </c>
      <c r="B1293" s="551" t="s">
        <v>618</v>
      </c>
      <c r="C1293" s="657" t="s">
        <v>619</v>
      </c>
      <c r="D1293" s="657"/>
      <c r="E1293" s="657"/>
      <c r="F1293" s="657"/>
      <c r="G1293" s="658"/>
      <c r="H1293" s="582" t="s">
        <v>311</v>
      </c>
      <c r="I1293" s="530" t="s">
        <v>1226</v>
      </c>
      <c r="J1293" s="532"/>
    </row>
    <row r="1294" spans="1:10" ht="12.75">
      <c r="A1294" s="537" t="s">
        <v>1811</v>
      </c>
      <c r="B1294" s="537" t="s">
        <v>1490</v>
      </c>
      <c r="C1294" s="659" t="s">
        <v>2006</v>
      </c>
      <c r="D1294" s="659"/>
      <c r="E1294" s="659"/>
      <c r="F1294" s="659"/>
      <c r="G1294" s="660"/>
      <c r="H1294" s="584" t="s">
        <v>2025</v>
      </c>
      <c r="I1294" s="531" t="s">
        <v>2025</v>
      </c>
      <c r="J1294" s="532">
        <v>100</v>
      </c>
    </row>
    <row r="1295" spans="1:10" ht="12.75">
      <c r="A1295" s="537" t="s">
        <v>311</v>
      </c>
      <c r="B1295" s="537" t="s">
        <v>474</v>
      </c>
      <c r="C1295" s="659" t="s">
        <v>475</v>
      </c>
      <c r="D1295" s="659"/>
      <c r="E1295" s="659"/>
      <c r="F1295" s="659"/>
      <c r="G1295" s="660"/>
      <c r="H1295" s="584" t="s">
        <v>2025</v>
      </c>
      <c r="I1295" s="531" t="s">
        <v>2025</v>
      </c>
      <c r="J1295" s="532">
        <v>100</v>
      </c>
    </row>
    <row r="1296" spans="1:10" ht="12.75">
      <c r="A1296" s="551" t="s">
        <v>311</v>
      </c>
      <c r="B1296" s="551" t="s">
        <v>478</v>
      </c>
      <c r="C1296" s="657" t="s">
        <v>479</v>
      </c>
      <c r="D1296" s="657"/>
      <c r="E1296" s="657"/>
      <c r="F1296" s="657"/>
      <c r="G1296" s="658"/>
      <c r="H1296" s="582" t="s">
        <v>311</v>
      </c>
      <c r="I1296" s="530" t="s">
        <v>2025</v>
      </c>
      <c r="J1296" s="532"/>
    </row>
    <row r="1297" spans="1:10" ht="12.75">
      <c r="A1297" s="537" t="s">
        <v>1811</v>
      </c>
      <c r="B1297" s="537" t="s">
        <v>2466</v>
      </c>
      <c r="C1297" s="659" t="s">
        <v>2467</v>
      </c>
      <c r="D1297" s="659"/>
      <c r="E1297" s="659"/>
      <c r="F1297" s="659"/>
      <c r="G1297" s="660"/>
      <c r="H1297" s="584" t="s">
        <v>2621</v>
      </c>
      <c r="I1297" s="531" t="s">
        <v>2622</v>
      </c>
      <c r="J1297" s="532">
        <v>56.94541622760801</v>
      </c>
    </row>
    <row r="1298" spans="1:10" ht="12.75">
      <c r="A1298" s="537" t="s">
        <v>311</v>
      </c>
      <c r="B1298" s="537" t="s">
        <v>474</v>
      </c>
      <c r="C1298" s="659" t="s">
        <v>475</v>
      </c>
      <c r="D1298" s="659"/>
      <c r="E1298" s="659"/>
      <c r="F1298" s="659"/>
      <c r="G1298" s="660"/>
      <c r="H1298" s="584" t="s">
        <v>2621</v>
      </c>
      <c r="I1298" s="531" t="s">
        <v>2622</v>
      </c>
      <c r="J1298" s="532">
        <v>56.94541622760801</v>
      </c>
    </row>
    <row r="1299" spans="1:10" ht="12.75">
      <c r="A1299" s="551" t="s">
        <v>311</v>
      </c>
      <c r="B1299" s="551" t="s">
        <v>478</v>
      </c>
      <c r="C1299" s="657" t="s">
        <v>479</v>
      </c>
      <c r="D1299" s="657"/>
      <c r="E1299" s="657"/>
      <c r="F1299" s="657"/>
      <c r="G1299" s="658"/>
      <c r="H1299" s="582" t="s">
        <v>311</v>
      </c>
      <c r="I1299" s="530" t="s">
        <v>2622</v>
      </c>
      <c r="J1299" s="532"/>
    </row>
    <row r="1300" spans="1:10" ht="12.75">
      <c r="A1300" s="551"/>
      <c r="B1300" s="551"/>
      <c r="C1300" s="552"/>
      <c r="D1300" s="552"/>
      <c r="E1300" s="552"/>
      <c r="F1300" s="552"/>
      <c r="G1300" s="553"/>
      <c r="H1300" s="582"/>
      <c r="I1300" s="530"/>
      <c r="J1300" s="532"/>
    </row>
    <row r="1301" spans="1:10" ht="12.75">
      <c r="A1301" s="537" t="s">
        <v>311</v>
      </c>
      <c r="B1301" s="669" t="s">
        <v>2623</v>
      </c>
      <c r="C1301" s="670"/>
      <c r="D1301" s="670"/>
      <c r="E1301" s="670"/>
      <c r="F1301" s="670"/>
      <c r="G1301" s="671"/>
      <c r="H1301" s="584" t="s">
        <v>2624</v>
      </c>
      <c r="I1301" s="531" t="s">
        <v>2625</v>
      </c>
      <c r="J1301" s="532">
        <v>79.04492582257858</v>
      </c>
    </row>
    <row r="1302" spans="1:10" ht="12.75">
      <c r="A1302" s="548" t="s">
        <v>311</v>
      </c>
      <c r="B1302" s="663" t="s">
        <v>1130</v>
      </c>
      <c r="C1302" s="664"/>
      <c r="D1302" s="664"/>
      <c r="E1302" s="664"/>
      <c r="F1302" s="664"/>
      <c r="G1302" s="665"/>
      <c r="H1302" s="583" t="s">
        <v>2626</v>
      </c>
      <c r="I1302" s="533" t="s">
        <v>2627</v>
      </c>
      <c r="J1302" s="534">
        <v>62.15706812045081</v>
      </c>
    </row>
    <row r="1303" spans="1:10" ht="12.75">
      <c r="A1303" s="548" t="s">
        <v>311</v>
      </c>
      <c r="B1303" s="663" t="s">
        <v>2027</v>
      </c>
      <c r="C1303" s="664"/>
      <c r="D1303" s="664"/>
      <c r="E1303" s="664"/>
      <c r="F1303" s="664"/>
      <c r="G1303" s="665"/>
      <c r="H1303" s="583" t="s">
        <v>2628</v>
      </c>
      <c r="I1303" s="533" t="s">
        <v>2629</v>
      </c>
      <c r="J1303" s="534">
        <v>79.3957877242965</v>
      </c>
    </row>
    <row r="1304" spans="1:10" ht="12.75">
      <c r="A1304" s="548" t="s">
        <v>311</v>
      </c>
      <c r="B1304" s="663" t="s">
        <v>2215</v>
      </c>
      <c r="C1304" s="664"/>
      <c r="D1304" s="664"/>
      <c r="E1304" s="664"/>
      <c r="F1304" s="664"/>
      <c r="G1304" s="665"/>
      <c r="H1304" s="583" t="s">
        <v>2630</v>
      </c>
      <c r="I1304" s="533" t="s">
        <v>2630</v>
      </c>
      <c r="J1304" s="534">
        <v>100</v>
      </c>
    </row>
    <row r="1305" spans="1:10" ht="12.75">
      <c r="A1305" s="548" t="s">
        <v>311</v>
      </c>
      <c r="B1305" s="663" t="s">
        <v>2144</v>
      </c>
      <c r="C1305" s="664"/>
      <c r="D1305" s="664"/>
      <c r="E1305" s="664"/>
      <c r="F1305" s="664"/>
      <c r="G1305" s="665"/>
      <c r="H1305" s="583" t="s">
        <v>2631</v>
      </c>
      <c r="I1305" s="533" t="s">
        <v>2632</v>
      </c>
      <c r="J1305" s="534">
        <v>56.14740732688336</v>
      </c>
    </row>
    <row r="1306" spans="1:10" ht="12.75">
      <c r="A1306" s="548" t="s">
        <v>311</v>
      </c>
      <c r="B1306" s="663" t="s">
        <v>2633</v>
      </c>
      <c r="C1306" s="664"/>
      <c r="D1306" s="664"/>
      <c r="E1306" s="664"/>
      <c r="F1306" s="664"/>
      <c r="G1306" s="665"/>
      <c r="H1306" s="583" t="s">
        <v>1287</v>
      </c>
      <c r="I1306" s="533" t="s">
        <v>1287</v>
      </c>
      <c r="J1306" s="534">
        <v>100</v>
      </c>
    </row>
    <row r="1307" spans="1:10" ht="12.75">
      <c r="A1307" s="548" t="s">
        <v>311</v>
      </c>
      <c r="B1307" s="663" t="s">
        <v>2035</v>
      </c>
      <c r="C1307" s="664"/>
      <c r="D1307" s="664"/>
      <c r="E1307" s="664"/>
      <c r="F1307" s="664"/>
      <c r="G1307" s="665"/>
      <c r="H1307" s="583" t="s">
        <v>2634</v>
      </c>
      <c r="I1307" s="533" t="s">
        <v>2635</v>
      </c>
      <c r="J1307" s="534">
        <v>47.12817924285346</v>
      </c>
    </row>
    <row r="1308" spans="1:10" ht="12.75">
      <c r="A1308" s="548" t="s">
        <v>311</v>
      </c>
      <c r="B1308" s="663" t="s">
        <v>2038</v>
      </c>
      <c r="C1308" s="664"/>
      <c r="D1308" s="664"/>
      <c r="E1308" s="664"/>
      <c r="F1308" s="664"/>
      <c r="G1308" s="665"/>
      <c r="H1308" s="583" t="s">
        <v>1287</v>
      </c>
      <c r="I1308" s="533" t="s">
        <v>1470</v>
      </c>
      <c r="J1308" s="534">
        <v>150</v>
      </c>
    </row>
    <row r="1309" spans="1:10" ht="12.75">
      <c r="A1309" s="537" t="s">
        <v>311</v>
      </c>
      <c r="B1309" s="537" t="s">
        <v>1776</v>
      </c>
      <c r="C1309" s="659" t="s">
        <v>1777</v>
      </c>
      <c r="D1309" s="659"/>
      <c r="E1309" s="659"/>
      <c r="F1309" s="659"/>
      <c r="G1309" s="660"/>
      <c r="H1309" s="584" t="s">
        <v>2624</v>
      </c>
      <c r="I1309" s="531" t="s">
        <v>2625</v>
      </c>
      <c r="J1309" s="532">
        <v>79.04492582257858</v>
      </c>
    </row>
    <row r="1310" spans="1:10" ht="12.75">
      <c r="A1310" s="537" t="s">
        <v>1811</v>
      </c>
      <c r="B1310" s="537" t="s">
        <v>1156</v>
      </c>
      <c r="C1310" s="659" t="s">
        <v>2232</v>
      </c>
      <c r="D1310" s="659"/>
      <c r="E1310" s="659"/>
      <c r="F1310" s="659"/>
      <c r="G1310" s="660"/>
      <c r="H1310" s="584" t="s">
        <v>2636</v>
      </c>
      <c r="I1310" s="531" t="s">
        <v>2636</v>
      </c>
      <c r="J1310" s="532">
        <v>100</v>
      </c>
    </row>
    <row r="1311" spans="1:10" ht="12.75">
      <c r="A1311" s="537" t="s">
        <v>311</v>
      </c>
      <c r="B1311" s="537" t="s">
        <v>464</v>
      </c>
      <c r="C1311" s="659" t="s">
        <v>465</v>
      </c>
      <c r="D1311" s="659"/>
      <c r="E1311" s="659"/>
      <c r="F1311" s="659"/>
      <c r="G1311" s="660"/>
      <c r="H1311" s="584" t="s">
        <v>2637</v>
      </c>
      <c r="I1311" s="531" t="s">
        <v>2637</v>
      </c>
      <c r="J1311" s="532">
        <v>100</v>
      </c>
    </row>
    <row r="1312" spans="1:10" ht="12.75">
      <c r="A1312" s="551" t="s">
        <v>311</v>
      </c>
      <c r="B1312" s="551" t="s">
        <v>466</v>
      </c>
      <c r="C1312" s="657" t="s">
        <v>467</v>
      </c>
      <c r="D1312" s="657"/>
      <c r="E1312" s="657"/>
      <c r="F1312" s="657"/>
      <c r="G1312" s="658"/>
      <c r="H1312" s="582" t="s">
        <v>311</v>
      </c>
      <c r="I1312" s="530" t="s">
        <v>2638</v>
      </c>
      <c r="J1312" s="532"/>
    </row>
    <row r="1313" spans="1:10" ht="12.75">
      <c r="A1313" s="551" t="s">
        <v>311</v>
      </c>
      <c r="B1313" s="551" t="s">
        <v>470</v>
      </c>
      <c r="C1313" s="657" t="s">
        <v>471</v>
      </c>
      <c r="D1313" s="657"/>
      <c r="E1313" s="657"/>
      <c r="F1313" s="657"/>
      <c r="G1313" s="658"/>
      <c r="H1313" s="582" t="s">
        <v>311</v>
      </c>
      <c r="I1313" s="530" t="s">
        <v>2639</v>
      </c>
      <c r="J1313" s="532"/>
    </row>
    <row r="1314" spans="1:10" ht="12.75">
      <c r="A1314" s="537" t="s">
        <v>311</v>
      </c>
      <c r="B1314" s="537" t="s">
        <v>474</v>
      </c>
      <c r="C1314" s="659" t="s">
        <v>475</v>
      </c>
      <c r="D1314" s="659"/>
      <c r="E1314" s="659"/>
      <c r="F1314" s="659"/>
      <c r="G1314" s="660"/>
      <c r="H1314" s="584" t="s">
        <v>2640</v>
      </c>
      <c r="I1314" s="531" t="s">
        <v>2640</v>
      </c>
      <c r="J1314" s="532">
        <v>100</v>
      </c>
    </row>
    <row r="1315" spans="1:10" ht="12.75">
      <c r="A1315" s="551" t="s">
        <v>311</v>
      </c>
      <c r="B1315" s="551" t="s">
        <v>476</v>
      </c>
      <c r="C1315" s="657" t="s">
        <v>477</v>
      </c>
      <c r="D1315" s="657"/>
      <c r="E1315" s="657"/>
      <c r="F1315" s="657"/>
      <c r="G1315" s="658"/>
      <c r="H1315" s="582" t="s">
        <v>311</v>
      </c>
      <c r="I1315" s="530" t="s">
        <v>2640</v>
      </c>
      <c r="J1315" s="532"/>
    </row>
    <row r="1316" spans="1:10" ht="12.75">
      <c r="A1316" s="537" t="s">
        <v>311</v>
      </c>
      <c r="B1316" s="537" t="s">
        <v>488</v>
      </c>
      <c r="C1316" s="659" t="s">
        <v>489</v>
      </c>
      <c r="D1316" s="659"/>
      <c r="E1316" s="659"/>
      <c r="F1316" s="659"/>
      <c r="G1316" s="660"/>
      <c r="H1316" s="584" t="s">
        <v>2641</v>
      </c>
      <c r="I1316" s="531" t="s">
        <v>2641</v>
      </c>
      <c r="J1316" s="532">
        <v>100</v>
      </c>
    </row>
    <row r="1317" spans="1:10" ht="12.75">
      <c r="A1317" s="551" t="s">
        <v>311</v>
      </c>
      <c r="B1317" s="551" t="s">
        <v>490</v>
      </c>
      <c r="C1317" s="657" t="s">
        <v>491</v>
      </c>
      <c r="D1317" s="657"/>
      <c r="E1317" s="657"/>
      <c r="F1317" s="657"/>
      <c r="G1317" s="658"/>
      <c r="H1317" s="582" t="s">
        <v>311</v>
      </c>
      <c r="I1317" s="530" t="s">
        <v>2642</v>
      </c>
      <c r="J1317" s="532"/>
    </row>
    <row r="1318" spans="1:10" ht="12.75">
      <c r="A1318" s="551" t="s">
        <v>311</v>
      </c>
      <c r="B1318" s="551" t="s">
        <v>492</v>
      </c>
      <c r="C1318" s="657" t="s">
        <v>493</v>
      </c>
      <c r="D1318" s="657"/>
      <c r="E1318" s="657"/>
      <c r="F1318" s="657"/>
      <c r="G1318" s="658"/>
      <c r="H1318" s="582" t="s">
        <v>311</v>
      </c>
      <c r="I1318" s="530" t="s">
        <v>2643</v>
      </c>
      <c r="J1318" s="532"/>
    </row>
    <row r="1319" spans="1:10" ht="12.75">
      <c r="A1319" s="551" t="s">
        <v>311</v>
      </c>
      <c r="B1319" s="551" t="s">
        <v>496</v>
      </c>
      <c r="C1319" s="657" t="s">
        <v>497</v>
      </c>
      <c r="D1319" s="657"/>
      <c r="E1319" s="657"/>
      <c r="F1319" s="657"/>
      <c r="G1319" s="658"/>
      <c r="H1319" s="582" t="s">
        <v>311</v>
      </c>
      <c r="I1319" s="530" t="s">
        <v>2644</v>
      </c>
      <c r="J1319" s="532"/>
    </row>
    <row r="1320" spans="1:10" ht="12.75">
      <c r="A1320" s="551" t="s">
        <v>311</v>
      </c>
      <c r="B1320" s="551" t="s">
        <v>500</v>
      </c>
      <c r="C1320" s="657" t="s">
        <v>501</v>
      </c>
      <c r="D1320" s="657"/>
      <c r="E1320" s="657"/>
      <c r="F1320" s="657"/>
      <c r="G1320" s="658"/>
      <c r="H1320" s="582" t="s">
        <v>311</v>
      </c>
      <c r="I1320" s="530" t="s">
        <v>2645</v>
      </c>
      <c r="J1320" s="532"/>
    </row>
    <row r="1321" spans="1:10" ht="12.75">
      <c r="A1321" s="551" t="s">
        <v>311</v>
      </c>
      <c r="B1321" s="551" t="s">
        <v>504</v>
      </c>
      <c r="C1321" s="657" t="s">
        <v>505</v>
      </c>
      <c r="D1321" s="657"/>
      <c r="E1321" s="657"/>
      <c r="F1321" s="657"/>
      <c r="G1321" s="658"/>
      <c r="H1321" s="582" t="s">
        <v>311</v>
      </c>
      <c r="I1321" s="530" t="s">
        <v>2646</v>
      </c>
      <c r="J1321" s="532"/>
    </row>
    <row r="1322" spans="1:10" ht="12.75">
      <c r="A1322" s="551" t="s">
        <v>311</v>
      </c>
      <c r="B1322" s="551" t="s">
        <v>506</v>
      </c>
      <c r="C1322" s="657" t="s">
        <v>507</v>
      </c>
      <c r="D1322" s="657"/>
      <c r="E1322" s="657"/>
      <c r="F1322" s="657"/>
      <c r="G1322" s="658"/>
      <c r="H1322" s="582" t="s">
        <v>311</v>
      </c>
      <c r="I1322" s="530" t="s">
        <v>2647</v>
      </c>
      <c r="J1322" s="532"/>
    </row>
    <row r="1323" spans="1:10" ht="12.75">
      <c r="A1323" s="537" t="s">
        <v>311</v>
      </c>
      <c r="B1323" s="537" t="s">
        <v>508</v>
      </c>
      <c r="C1323" s="659" t="s">
        <v>509</v>
      </c>
      <c r="D1323" s="659"/>
      <c r="E1323" s="659"/>
      <c r="F1323" s="659"/>
      <c r="G1323" s="660"/>
      <c r="H1323" s="584" t="s">
        <v>1470</v>
      </c>
      <c r="I1323" s="531" t="s">
        <v>1470</v>
      </c>
      <c r="J1323" s="532">
        <v>100</v>
      </c>
    </row>
    <row r="1324" spans="1:10" ht="12.75">
      <c r="A1324" s="551" t="s">
        <v>311</v>
      </c>
      <c r="B1324" s="551" t="s">
        <v>510</v>
      </c>
      <c r="C1324" s="657" t="s">
        <v>509</v>
      </c>
      <c r="D1324" s="657"/>
      <c r="E1324" s="657"/>
      <c r="F1324" s="657"/>
      <c r="G1324" s="658"/>
      <c r="H1324" s="582" t="s">
        <v>311</v>
      </c>
      <c r="I1324" s="530" t="s">
        <v>1470</v>
      </c>
      <c r="J1324" s="532"/>
    </row>
    <row r="1325" spans="1:10" ht="12.75">
      <c r="A1325" s="537" t="s">
        <v>311</v>
      </c>
      <c r="B1325" s="537" t="s">
        <v>511</v>
      </c>
      <c r="C1325" s="659" t="s">
        <v>512</v>
      </c>
      <c r="D1325" s="659"/>
      <c r="E1325" s="659"/>
      <c r="F1325" s="659"/>
      <c r="G1325" s="660"/>
      <c r="H1325" s="584" t="s">
        <v>2150</v>
      </c>
      <c r="I1325" s="531" t="s">
        <v>2150</v>
      </c>
      <c r="J1325" s="532">
        <v>100</v>
      </c>
    </row>
    <row r="1326" spans="1:10" ht="12.75">
      <c r="A1326" s="551" t="s">
        <v>311</v>
      </c>
      <c r="B1326" s="551" t="s">
        <v>515</v>
      </c>
      <c r="C1326" s="657" t="s">
        <v>516</v>
      </c>
      <c r="D1326" s="657"/>
      <c r="E1326" s="657"/>
      <c r="F1326" s="657"/>
      <c r="G1326" s="658"/>
      <c r="H1326" s="582" t="s">
        <v>311</v>
      </c>
      <c r="I1326" s="530" t="s">
        <v>2648</v>
      </c>
      <c r="J1326" s="532"/>
    </row>
    <row r="1327" spans="1:10" ht="12.75">
      <c r="A1327" s="551" t="s">
        <v>311</v>
      </c>
      <c r="B1327" s="551" t="s">
        <v>519</v>
      </c>
      <c r="C1327" s="657" t="s">
        <v>120</v>
      </c>
      <c r="D1327" s="657"/>
      <c r="E1327" s="657"/>
      <c r="F1327" s="657"/>
      <c r="G1327" s="658"/>
      <c r="H1327" s="582" t="s">
        <v>311</v>
      </c>
      <c r="I1327" s="530" t="s">
        <v>2649</v>
      </c>
      <c r="J1327" s="532"/>
    </row>
    <row r="1328" spans="1:10" ht="12.75">
      <c r="A1328" s="537" t="s">
        <v>1811</v>
      </c>
      <c r="B1328" s="537" t="s">
        <v>1448</v>
      </c>
      <c r="C1328" s="659" t="s">
        <v>2650</v>
      </c>
      <c r="D1328" s="659"/>
      <c r="E1328" s="659"/>
      <c r="F1328" s="659"/>
      <c r="G1328" s="660"/>
      <c r="H1328" s="584" t="s">
        <v>2651</v>
      </c>
      <c r="I1328" s="531" t="s">
        <v>2652</v>
      </c>
      <c r="J1328" s="532">
        <v>66.13012765496497</v>
      </c>
    </row>
    <row r="1329" spans="1:10" ht="12.75">
      <c r="A1329" s="537" t="s">
        <v>311</v>
      </c>
      <c r="B1329" s="537" t="s">
        <v>445</v>
      </c>
      <c r="C1329" s="659" t="s">
        <v>446</v>
      </c>
      <c r="D1329" s="659"/>
      <c r="E1329" s="659"/>
      <c r="F1329" s="659"/>
      <c r="G1329" s="660"/>
      <c r="H1329" s="584" t="s">
        <v>2653</v>
      </c>
      <c r="I1329" s="531" t="s">
        <v>2654</v>
      </c>
      <c r="J1329" s="532">
        <v>16.571786396736044</v>
      </c>
    </row>
    <row r="1330" spans="1:10" ht="12.75">
      <c r="A1330" s="551" t="s">
        <v>311</v>
      </c>
      <c r="B1330" s="551" t="s">
        <v>447</v>
      </c>
      <c r="C1330" s="657" t="s">
        <v>448</v>
      </c>
      <c r="D1330" s="657"/>
      <c r="E1330" s="657"/>
      <c r="F1330" s="657"/>
      <c r="G1330" s="658"/>
      <c r="H1330" s="582" t="s">
        <v>311</v>
      </c>
      <c r="I1330" s="530" t="s">
        <v>2654</v>
      </c>
      <c r="J1330" s="532"/>
    </row>
    <row r="1331" spans="1:10" ht="12.75">
      <c r="A1331" s="537" t="s">
        <v>311</v>
      </c>
      <c r="B1331" s="537" t="s">
        <v>451</v>
      </c>
      <c r="C1331" s="659" t="s">
        <v>452</v>
      </c>
      <c r="D1331" s="659"/>
      <c r="E1331" s="659"/>
      <c r="F1331" s="659"/>
      <c r="G1331" s="660"/>
      <c r="H1331" s="584" t="s">
        <v>1340</v>
      </c>
      <c r="I1331" s="531" t="s">
        <v>2321</v>
      </c>
      <c r="J1331" s="532">
        <v>25</v>
      </c>
    </row>
    <row r="1332" spans="1:10" ht="12.75">
      <c r="A1332" s="551" t="s">
        <v>311</v>
      </c>
      <c r="B1332" s="551" t="s">
        <v>453</v>
      </c>
      <c r="C1332" s="657" t="s">
        <v>452</v>
      </c>
      <c r="D1332" s="657"/>
      <c r="E1332" s="657"/>
      <c r="F1332" s="657"/>
      <c r="G1332" s="658"/>
      <c r="H1332" s="582" t="s">
        <v>311</v>
      </c>
      <c r="I1332" s="530" t="s">
        <v>2321</v>
      </c>
      <c r="J1332" s="532"/>
    </row>
    <row r="1333" spans="1:10" ht="12.75">
      <c r="A1333" s="537" t="s">
        <v>311</v>
      </c>
      <c r="B1333" s="537" t="s">
        <v>454</v>
      </c>
      <c r="C1333" s="659" t="s">
        <v>455</v>
      </c>
      <c r="D1333" s="659"/>
      <c r="E1333" s="659"/>
      <c r="F1333" s="659"/>
      <c r="G1333" s="660"/>
      <c r="H1333" s="584" t="s">
        <v>2655</v>
      </c>
      <c r="I1333" s="531" t="s">
        <v>2656</v>
      </c>
      <c r="J1333" s="532">
        <v>16.575079584359422</v>
      </c>
    </row>
    <row r="1334" spans="1:10" ht="12.75">
      <c r="A1334" s="551" t="s">
        <v>311</v>
      </c>
      <c r="B1334" s="551" t="s">
        <v>458</v>
      </c>
      <c r="C1334" s="657" t="s">
        <v>459</v>
      </c>
      <c r="D1334" s="657"/>
      <c r="E1334" s="657"/>
      <c r="F1334" s="657"/>
      <c r="G1334" s="658"/>
      <c r="H1334" s="582" t="s">
        <v>311</v>
      </c>
      <c r="I1334" s="530" t="s">
        <v>2657</v>
      </c>
      <c r="J1334" s="532"/>
    </row>
    <row r="1335" spans="1:10" ht="12.75">
      <c r="A1335" s="551" t="s">
        <v>311</v>
      </c>
      <c r="B1335" s="551" t="s">
        <v>460</v>
      </c>
      <c r="C1335" s="657" t="s">
        <v>461</v>
      </c>
      <c r="D1335" s="657"/>
      <c r="E1335" s="657"/>
      <c r="F1335" s="657"/>
      <c r="G1335" s="658"/>
      <c r="H1335" s="582" t="s">
        <v>311</v>
      </c>
      <c r="I1335" s="530" t="s">
        <v>2658</v>
      </c>
      <c r="J1335" s="532"/>
    </row>
    <row r="1336" spans="1:10" ht="12.75">
      <c r="A1336" s="537" t="s">
        <v>311</v>
      </c>
      <c r="B1336" s="537" t="s">
        <v>464</v>
      </c>
      <c r="C1336" s="659" t="s">
        <v>465</v>
      </c>
      <c r="D1336" s="659"/>
      <c r="E1336" s="659"/>
      <c r="F1336" s="659"/>
      <c r="G1336" s="660"/>
      <c r="H1336" s="584" t="s">
        <v>2659</v>
      </c>
      <c r="I1336" s="531" t="s">
        <v>2660</v>
      </c>
      <c r="J1336" s="532">
        <v>81.17170224048787</v>
      </c>
    </row>
    <row r="1337" spans="1:10" ht="12.75">
      <c r="A1337" s="551" t="s">
        <v>311</v>
      </c>
      <c r="B1337" s="551" t="s">
        <v>466</v>
      </c>
      <c r="C1337" s="657" t="s">
        <v>467</v>
      </c>
      <c r="D1337" s="657"/>
      <c r="E1337" s="657"/>
      <c r="F1337" s="657"/>
      <c r="G1337" s="658"/>
      <c r="H1337" s="582" t="s">
        <v>311</v>
      </c>
      <c r="I1337" s="530" t="s">
        <v>2661</v>
      </c>
      <c r="J1337" s="532"/>
    </row>
    <row r="1338" spans="1:10" ht="12.75">
      <c r="A1338" s="551" t="s">
        <v>311</v>
      </c>
      <c r="B1338" s="551" t="s">
        <v>468</v>
      </c>
      <c r="C1338" s="657" t="s">
        <v>469</v>
      </c>
      <c r="D1338" s="657"/>
      <c r="E1338" s="657"/>
      <c r="F1338" s="657"/>
      <c r="G1338" s="658"/>
      <c r="H1338" s="582" t="s">
        <v>311</v>
      </c>
      <c r="I1338" s="530" t="s">
        <v>1227</v>
      </c>
      <c r="J1338" s="532"/>
    </row>
    <row r="1339" spans="1:10" ht="12.75">
      <c r="A1339" s="551" t="s">
        <v>311</v>
      </c>
      <c r="B1339" s="551" t="s">
        <v>470</v>
      </c>
      <c r="C1339" s="657" t="s">
        <v>471</v>
      </c>
      <c r="D1339" s="657"/>
      <c r="E1339" s="657"/>
      <c r="F1339" s="657"/>
      <c r="G1339" s="658"/>
      <c r="H1339" s="582" t="s">
        <v>311</v>
      </c>
      <c r="I1339" s="530" t="s">
        <v>2662</v>
      </c>
      <c r="J1339" s="532"/>
    </row>
    <row r="1340" spans="1:10" ht="12.75">
      <c r="A1340" s="537" t="s">
        <v>311</v>
      </c>
      <c r="B1340" s="537" t="s">
        <v>474</v>
      </c>
      <c r="C1340" s="659" t="s">
        <v>475</v>
      </c>
      <c r="D1340" s="659"/>
      <c r="E1340" s="659"/>
      <c r="F1340" s="659"/>
      <c r="G1340" s="660"/>
      <c r="H1340" s="584" t="s">
        <v>2663</v>
      </c>
      <c r="I1340" s="531" t="s">
        <v>2664</v>
      </c>
      <c r="J1340" s="532">
        <v>81.94981566820276</v>
      </c>
    </row>
    <row r="1341" spans="1:10" ht="12.75">
      <c r="A1341" s="551" t="s">
        <v>311</v>
      </c>
      <c r="B1341" s="551" t="s">
        <v>476</v>
      </c>
      <c r="C1341" s="657" t="s">
        <v>477</v>
      </c>
      <c r="D1341" s="657"/>
      <c r="E1341" s="657"/>
      <c r="F1341" s="657"/>
      <c r="G1341" s="658"/>
      <c r="H1341" s="582" t="s">
        <v>311</v>
      </c>
      <c r="I1341" s="530" t="s">
        <v>2665</v>
      </c>
      <c r="J1341" s="532"/>
    </row>
    <row r="1342" spans="1:10" ht="12.75">
      <c r="A1342" s="551" t="s">
        <v>311</v>
      </c>
      <c r="B1342" s="551" t="s">
        <v>480</v>
      </c>
      <c r="C1342" s="657" t="s">
        <v>481</v>
      </c>
      <c r="D1342" s="657"/>
      <c r="E1342" s="657"/>
      <c r="F1342" s="657"/>
      <c r="G1342" s="658"/>
      <c r="H1342" s="582" t="s">
        <v>311</v>
      </c>
      <c r="I1342" s="530" t="s">
        <v>2666</v>
      </c>
      <c r="J1342" s="532"/>
    </row>
    <row r="1343" spans="1:10" ht="12.75">
      <c r="A1343" s="551" t="s">
        <v>311</v>
      </c>
      <c r="B1343" s="551" t="s">
        <v>482</v>
      </c>
      <c r="C1343" s="657" t="s">
        <v>483</v>
      </c>
      <c r="D1343" s="657"/>
      <c r="E1343" s="657"/>
      <c r="F1343" s="657"/>
      <c r="G1343" s="658"/>
      <c r="H1343" s="582" t="s">
        <v>311</v>
      </c>
      <c r="I1343" s="530" t="s">
        <v>2667</v>
      </c>
      <c r="J1343" s="532"/>
    </row>
    <row r="1344" spans="1:10" ht="12.75">
      <c r="A1344" s="551" t="s">
        <v>311</v>
      </c>
      <c r="B1344" s="551" t="s">
        <v>484</v>
      </c>
      <c r="C1344" s="657" t="s">
        <v>485</v>
      </c>
      <c r="D1344" s="657"/>
      <c r="E1344" s="657"/>
      <c r="F1344" s="657"/>
      <c r="G1344" s="658"/>
      <c r="H1344" s="582" t="s">
        <v>311</v>
      </c>
      <c r="I1344" s="530" t="s">
        <v>2668</v>
      </c>
      <c r="J1344" s="532"/>
    </row>
    <row r="1345" spans="1:10" ht="12.75">
      <c r="A1345" s="551" t="s">
        <v>311</v>
      </c>
      <c r="B1345" s="551" t="s">
        <v>486</v>
      </c>
      <c r="C1345" s="657" t="s">
        <v>487</v>
      </c>
      <c r="D1345" s="657"/>
      <c r="E1345" s="657"/>
      <c r="F1345" s="657"/>
      <c r="G1345" s="658"/>
      <c r="H1345" s="582" t="s">
        <v>311</v>
      </c>
      <c r="I1345" s="530" t="s">
        <v>1227</v>
      </c>
      <c r="J1345" s="532"/>
    </row>
    <row r="1346" spans="1:10" ht="12.75">
      <c r="A1346" s="537" t="s">
        <v>311</v>
      </c>
      <c r="B1346" s="537" t="s">
        <v>488</v>
      </c>
      <c r="C1346" s="659" t="s">
        <v>489</v>
      </c>
      <c r="D1346" s="659"/>
      <c r="E1346" s="659"/>
      <c r="F1346" s="659"/>
      <c r="G1346" s="660"/>
      <c r="H1346" s="584" t="s">
        <v>2669</v>
      </c>
      <c r="I1346" s="531" t="s">
        <v>2670</v>
      </c>
      <c r="J1346" s="532">
        <v>78.62260899182562</v>
      </c>
    </row>
    <row r="1347" spans="1:10" ht="12.75">
      <c r="A1347" s="551" t="s">
        <v>311</v>
      </c>
      <c r="B1347" s="551" t="s">
        <v>490</v>
      </c>
      <c r="C1347" s="657" t="s">
        <v>491</v>
      </c>
      <c r="D1347" s="657"/>
      <c r="E1347" s="657"/>
      <c r="F1347" s="657"/>
      <c r="G1347" s="658"/>
      <c r="H1347" s="582" t="s">
        <v>311</v>
      </c>
      <c r="I1347" s="530" t="s">
        <v>2671</v>
      </c>
      <c r="J1347" s="532"/>
    </row>
    <row r="1348" spans="1:10" ht="12.75">
      <c r="A1348" s="551" t="s">
        <v>311</v>
      </c>
      <c r="B1348" s="551" t="s">
        <v>492</v>
      </c>
      <c r="C1348" s="657" t="s">
        <v>493</v>
      </c>
      <c r="D1348" s="657"/>
      <c r="E1348" s="657"/>
      <c r="F1348" s="657"/>
      <c r="G1348" s="658"/>
      <c r="H1348" s="582" t="s">
        <v>311</v>
      </c>
      <c r="I1348" s="530" t="s">
        <v>2672</v>
      </c>
      <c r="J1348" s="532"/>
    </row>
    <row r="1349" spans="1:10" ht="12.75">
      <c r="A1349" s="551" t="s">
        <v>311</v>
      </c>
      <c r="B1349" s="551" t="s">
        <v>496</v>
      </c>
      <c r="C1349" s="657" t="s">
        <v>497</v>
      </c>
      <c r="D1349" s="657"/>
      <c r="E1349" s="657"/>
      <c r="F1349" s="657"/>
      <c r="G1349" s="658"/>
      <c r="H1349" s="582" t="s">
        <v>311</v>
      </c>
      <c r="I1349" s="530" t="s">
        <v>2673</v>
      </c>
      <c r="J1349" s="532"/>
    </row>
    <row r="1350" spans="1:10" ht="12.75">
      <c r="A1350" s="551" t="s">
        <v>311</v>
      </c>
      <c r="B1350" s="551" t="s">
        <v>498</v>
      </c>
      <c r="C1350" s="657" t="s">
        <v>499</v>
      </c>
      <c r="D1350" s="657"/>
      <c r="E1350" s="657"/>
      <c r="F1350" s="657"/>
      <c r="G1350" s="658"/>
      <c r="H1350" s="582" t="s">
        <v>311</v>
      </c>
      <c r="I1350" s="530" t="s">
        <v>2674</v>
      </c>
      <c r="J1350" s="532"/>
    </row>
    <row r="1351" spans="1:10" ht="12.75">
      <c r="A1351" s="551" t="s">
        <v>311</v>
      </c>
      <c r="B1351" s="551" t="s">
        <v>500</v>
      </c>
      <c r="C1351" s="657" t="s">
        <v>501</v>
      </c>
      <c r="D1351" s="657"/>
      <c r="E1351" s="657"/>
      <c r="F1351" s="657"/>
      <c r="G1351" s="658"/>
      <c r="H1351" s="582" t="s">
        <v>311</v>
      </c>
      <c r="I1351" s="530" t="s">
        <v>2675</v>
      </c>
      <c r="J1351" s="532"/>
    </row>
    <row r="1352" spans="1:10" ht="12.75">
      <c r="A1352" s="551" t="s">
        <v>311</v>
      </c>
      <c r="B1352" s="551" t="s">
        <v>502</v>
      </c>
      <c r="C1352" s="657" t="s">
        <v>503</v>
      </c>
      <c r="D1352" s="657"/>
      <c r="E1352" s="657"/>
      <c r="F1352" s="657"/>
      <c r="G1352" s="658"/>
      <c r="H1352" s="582" t="s">
        <v>311</v>
      </c>
      <c r="I1352" s="530" t="s">
        <v>2676</v>
      </c>
      <c r="J1352" s="532"/>
    </row>
    <row r="1353" spans="1:10" ht="12.75">
      <c r="A1353" s="551" t="s">
        <v>311</v>
      </c>
      <c r="B1353" s="551" t="s">
        <v>504</v>
      </c>
      <c r="C1353" s="657" t="s">
        <v>505</v>
      </c>
      <c r="D1353" s="657"/>
      <c r="E1353" s="657"/>
      <c r="F1353" s="657"/>
      <c r="G1353" s="658"/>
      <c r="H1353" s="582" t="s">
        <v>311</v>
      </c>
      <c r="I1353" s="530" t="s">
        <v>2677</v>
      </c>
      <c r="J1353" s="532"/>
    </row>
    <row r="1354" spans="1:10" ht="12.75">
      <c r="A1354" s="551" t="s">
        <v>311</v>
      </c>
      <c r="B1354" s="551" t="s">
        <v>506</v>
      </c>
      <c r="C1354" s="657" t="s">
        <v>507</v>
      </c>
      <c r="D1354" s="657"/>
      <c r="E1354" s="657"/>
      <c r="F1354" s="657"/>
      <c r="G1354" s="658"/>
      <c r="H1354" s="582" t="s">
        <v>311</v>
      </c>
      <c r="I1354" s="530" t="s">
        <v>2678</v>
      </c>
      <c r="J1354" s="532"/>
    </row>
    <row r="1355" spans="1:10" ht="12.75">
      <c r="A1355" s="537" t="s">
        <v>311</v>
      </c>
      <c r="B1355" s="537" t="s">
        <v>508</v>
      </c>
      <c r="C1355" s="659" t="s">
        <v>509</v>
      </c>
      <c r="D1355" s="659"/>
      <c r="E1355" s="659"/>
      <c r="F1355" s="659"/>
      <c r="G1355" s="660"/>
      <c r="H1355" s="584" t="s">
        <v>2679</v>
      </c>
      <c r="I1355" s="531" t="s">
        <v>2680</v>
      </c>
      <c r="J1355" s="532">
        <v>85.83853571428571</v>
      </c>
    </row>
    <row r="1356" spans="1:10" ht="12.75">
      <c r="A1356" s="551" t="s">
        <v>311</v>
      </c>
      <c r="B1356" s="551" t="s">
        <v>510</v>
      </c>
      <c r="C1356" s="657" t="s">
        <v>509</v>
      </c>
      <c r="D1356" s="657"/>
      <c r="E1356" s="657"/>
      <c r="F1356" s="657"/>
      <c r="G1356" s="658"/>
      <c r="H1356" s="582" t="s">
        <v>311</v>
      </c>
      <c r="I1356" s="530" t="s">
        <v>2680</v>
      </c>
      <c r="J1356" s="532"/>
    </row>
    <row r="1357" spans="1:10" ht="12.75">
      <c r="A1357" s="537" t="s">
        <v>311</v>
      </c>
      <c r="B1357" s="537" t="s">
        <v>511</v>
      </c>
      <c r="C1357" s="659" t="s">
        <v>512</v>
      </c>
      <c r="D1357" s="659"/>
      <c r="E1357" s="659"/>
      <c r="F1357" s="659"/>
      <c r="G1357" s="660"/>
      <c r="H1357" s="584" t="s">
        <v>2681</v>
      </c>
      <c r="I1357" s="531" t="s">
        <v>2682</v>
      </c>
      <c r="J1357" s="532">
        <v>91.07803125000001</v>
      </c>
    </row>
    <row r="1358" spans="1:10" ht="12.75">
      <c r="A1358" s="551" t="s">
        <v>311</v>
      </c>
      <c r="B1358" s="551" t="s">
        <v>513</v>
      </c>
      <c r="C1358" s="657" t="s">
        <v>514</v>
      </c>
      <c r="D1358" s="657"/>
      <c r="E1358" s="657"/>
      <c r="F1358" s="657"/>
      <c r="G1358" s="658"/>
      <c r="H1358" s="582" t="s">
        <v>311</v>
      </c>
      <c r="I1358" s="530" t="s">
        <v>2683</v>
      </c>
      <c r="J1358" s="532"/>
    </row>
    <row r="1359" spans="1:10" ht="12.75">
      <c r="A1359" s="551" t="s">
        <v>311</v>
      </c>
      <c r="B1359" s="551" t="s">
        <v>515</v>
      </c>
      <c r="C1359" s="657" t="s">
        <v>516</v>
      </c>
      <c r="D1359" s="657"/>
      <c r="E1359" s="657"/>
      <c r="F1359" s="657"/>
      <c r="G1359" s="658"/>
      <c r="H1359" s="582" t="s">
        <v>311</v>
      </c>
      <c r="I1359" s="530" t="s">
        <v>2684</v>
      </c>
      <c r="J1359" s="532"/>
    </row>
    <row r="1360" spans="1:10" ht="12.75">
      <c r="A1360" s="551" t="s">
        <v>311</v>
      </c>
      <c r="B1360" s="551" t="s">
        <v>517</v>
      </c>
      <c r="C1360" s="657" t="s">
        <v>518</v>
      </c>
      <c r="D1360" s="657"/>
      <c r="E1360" s="657"/>
      <c r="F1360" s="657"/>
      <c r="G1360" s="658"/>
      <c r="H1360" s="582" t="s">
        <v>311</v>
      </c>
      <c r="I1360" s="530" t="s">
        <v>2685</v>
      </c>
      <c r="J1360" s="532"/>
    </row>
    <row r="1361" spans="1:10" ht="12.75">
      <c r="A1361" s="551" t="s">
        <v>311</v>
      </c>
      <c r="B1361" s="551" t="s">
        <v>519</v>
      </c>
      <c r="C1361" s="657" t="s">
        <v>120</v>
      </c>
      <c r="D1361" s="657"/>
      <c r="E1361" s="657"/>
      <c r="F1361" s="657"/>
      <c r="G1361" s="658"/>
      <c r="H1361" s="582" t="s">
        <v>311</v>
      </c>
      <c r="I1361" s="530" t="s">
        <v>2686</v>
      </c>
      <c r="J1361" s="532"/>
    </row>
    <row r="1362" spans="1:10" ht="12.75">
      <c r="A1362" s="551" t="s">
        <v>311</v>
      </c>
      <c r="B1362" s="551" t="s">
        <v>520</v>
      </c>
      <c r="C1362" s="657" t="s">
        <v>521</v>
      </c>
      <c r="D1362" s="657"/>
      <c r="E1362" s="657"/>
      <c r="F1362" s="657"/>
      <c r="G1362" s="658"/>
      <c r="H1362" s="582" t="s">
        <v>311</v>
      </c>
      <c r="I1362" s="530" t="s">
        <v>2687</v>
      </c>
      <c r="J1362" s="532"/>
    </row>
    <row r="1363" spans="1:10" ht="12.75">
      <c r="A1363" s="551" t="s">
        <v>311</v>
      </c>
      <c r="B1363" s="551" t="s">
        <v>523</v>
      </c>
      <c r="C1363" s="657" t="s">
        <v>512</v>
      </c>
      <c r="D1363" s="657"/>
      <c r="E1363" s="657"/>
      <c r="F1363" s="657"/>
      <c r="G1363" s="658"/>
      <c r="H1363" s="582" t="s">
        <v>311</v>
      </c>
      <c r="I1363" s="530" t="s">
        <v>2688</v>
      </c>
      <c r="J1363" s="532"/>
    </row>
    <row r="1364" spans="1:10" ht="12.75">
      <c r="A1364" s="537" t="s">
        <v>311</v>
      </c>
      <c r="B1364" s="537" t="s">
        <v>530</v>
      </c>
      <c r="C1364" s="659" t="s">
        <v>531</v>
      </c>
      <c r="D1364" s="659"/>
      <c r="E1364" s="659"/>
      <c r="F1364" s="659"/>
      <c r="G1364" s="660"/>
      <c r="H1364" s="584" t="s">
        <v>1462</v>
      </c>
      <c r="I1364" s="531" t="s">
        <v>2689</v>
      </c>
      <c r="J1364" s="532">
        <v>37.035999999999994</v>
      </c>
    </row>
    <row r="1365" spans="1:10" ht="12.75">
      <c r="A1365" s="551" t="s">
        <v>311</v>
      </c>
      <c r="B1365" s="551" t="s">
        <v>532</v>
      </c>
      <c r="C1365" s="657" t="s">
        <v>533</v>
      </c>
      <c r="D1365" s="657"/>
      <c r="E1365" s="657"/>
      <c r="F1365" s="657"/>
      <c r="G1365" s="658"/>
      <c r="H1365" s="582" t="s">
        <v>311</v>
      </c>
      <c r="I1365" s="530" t="s">
        <v>2690</v>
      </c>
      <c r="J1365" s="532"/>
    </row>
    <row r="1366" spans="1:10" ht="12.75">
      <c r="A1366" s="551" t="s">
        <v>311</v>
      </c>
      <c r="B1366" s="551" t="s">
        <v>535</v>
      </c>
      <c r="C1366" s="657" t="s">
        <v>536</v>
      </c>
      <c r="D1366" s="657"/>
      <c r="E1366" s="657"/>
      <c r="F1366" s="657"/>
      <c r="G1366" s="658"/>
      <c r="H1366" s="582" t="s">
        <v>311</v>
      </c>
      <c r="I1366" s="530" t="s">
        <v>2691</v>
      </c>
      <c r="J1366" s="532"/>
    </row>
    <row r="1367" spans="1:10" ht="12.75">
      <c r="A1367" s="537" t="s">
        <v>1811</v>
      </c>
      <c r="B1367" s="537" t="s">
        <v>2692</v>
      </c>
      <c r="C1367" s="659" t="s">
        <v>2693</v>
      </c>
      <c r="D1367" s="659"/>
      <c r="E1367" s="659"/>
      <c r="F1367" s="659"/>
      <c r="G1367" s="660"/>
      <c r="H1367" s="584" t="s">
        <v>2694</v>
      </c>
      <c r="I1367" s="531" t="s">
        <v>2695</v>
      </c>
      <c r="J1367" s="532">
        <v>99.53053236782998</v>
      </c>
    </row>
    <row r="1368" spans="1:10" ht="12.75">
      <c r="A1368" s="537" t="s">
        <v>311</v>
      </c>
      <c r="B1368" s="537" t="s">
        <v>488</v>
      </c>
      <c r="C1368" s="659" t="s">
        <v>489</v>
      </c>
      <c r="D1368" s="659"/>
      <c r="E1368" s="659"/>
      <c r="F1368" s="659"/>
      <c r="G1368" s="660"/>
      <c r="H1368" s="584" t="s">
        <v>2696</v>
      </c>
      <c r="I1368" s="531" t="s">
        <v>2697</v>
      </c>
      <c r="J1368" s="532">
        <v>99.39454096977303</v>
      </c>
    </row>
    <row r="1369" spans="1:10" ht="12.75">
      <c r="A1369" s="551" t="s">
        <v>311</v>
      </c>
      <c r="B1369" s="551" t="s">
        <v>502</v>
      </c>
      <c r="C1369" s="657" t="s">
        <v>503</v>
      </c>
      <c r="D1369" s="657"/>
      <c r="E1369" s="657"/>
      <c r="F1369" s="657"/>
      <c r="G1369" s="658"/>
      <c r="H1369" s="582" t="s">
        <v>311</v>
      </c>
      <c r="I1369" s="530" t="s">
        <v>2698</v>
      </c>
      <c r="J1369" s="532"/>
    </row>
    <row r="1370" spans="1:10" ht="12.75">
      <c r="A1370" s="551" t="s">
        <v>311</v>
      </c>
      <c r="B1370" s="551" t="s">
        <v>504</v>
      </c>
      <c r="C1370" s="657" t="s">
        <v>505</v>
      </c>
      <c r="D1370" s="657"/>
      <c r="E1370" s="657"/>
      <c r="F1370" s="657"/>
      <c r="G1370" s="658"/>
      <c r="H1370" s="582" t="s">
        <v>311</v>
      </c>
      <c r="I1370" s="530" t="s">
        <v>2699</v>
      </c>
      <c r="J1370" s="532"/>
    </row>
    <row r="1371" spans="1:10" ht="12.75">
      <c r="A1371" s="551" t="s">
        <v>311</v>
      </c>
      <c r="B1371" s="551" t="s">
        <v>506</v>
      </c>
      <c r="C1371" s="657" t="s">
        <v>507</v>
      </c>
      <c r="D1371" s="657"/>
      <c r="E1371" s="657"/>
      <c r="F1371" s="657"/>
      <c r="G1371" s="658"/>
      <c r="H1371" s="582" t="s">
        <v>311</v>
      </c>
      <c r="I1371" s="530" t="s">
        <v>2700</v>
      </c>
      <c r="J1371" s="532"/>
    </row>
    <row r="1372" spans="1:10" ht="12.75">
      <c r="A1372" s="537" t="s">
        <v>311</v>
      </c>
      <c r="B1372" s="537" t="s">
        <v>508</v>
      </c>
      <c r="C1372" s="659" t="s">
        <v>509</v>
      </c>
      <c r="D1372" s="659"/>
      <c r="E1372" s="659"/>
      <c r="F1372" s="659"/>
      <c r="G1372" s="660"/>
      <c r="H1372" s="584" t="s">
        <v>2701</v>
      </c>
      <c r="I1372" s="531" t="s">
        <v>2701</v>
      </c>
      <c r="J1372" s="532">
        <v>100</v>
      </c>
    </row>
    <row r="1373" spans="1:10" ht="12.75">
      <c r="A1373" s="551" t="s">
        <v>311</v>
      </c>
      <c r="B1373" s="551" t="s">
        <v>510</v>
      </c>
      <c r="C1373" s="657" t="s">
        <v>509</v>
      </c>
      <c r="D1373" s="657"/>
      <c r="E1373" s="657"/>
      <c r="F1373" s="657"/>
      <c r="G1373" s="658"/>
      <c r="H1373" s="582" t="s">
        <v>311</v>
      </c>
      <c r="I1373" s="530" t="s">
        <v>2701</v>
      </c>
      <c r="J1373" s="532"/>
    </row>
    <row r="1374" spans="1:10" ht="12.75">
      <c r="A1374" s="537" t="s">
        <v>311</v>
      </c>
      <c r="B1374" s="537" t="s">
        <v>511</v>
      </c>
      <c r="C1374" s="659" t="s">
        <v>512</v>
      </c>
      <c r="D1374" s="659"/>
      <c r="E1374" s="659"/>
      <c r="F1374" s="659"/>
      <c r="G1374" s="660"/>
      <c r="H1374" s="584" t="s">
        <v>2702</v>
      </c>
      <c r="I1374" s="531" t="s">
        <v>2703</v>
      </c>
      <c r="J1374" s="532">
        <v>99.997404080785</v>
      </c>
    </row>
    <row r="1375" spans="1:10" ht="12.75">
      <c r="A1375" s="551" t="s">
        <v>311</v>
      </c>
      <c r="B1375" s="551" t="s">
        <v>517</v>
      </c>
      <c r="C1375" s="657" t="s">
        <v>518</v>
      </c>
      <c r="D1375" s="657"/>
      <c r="E1375" s="657"/>
      <c r="F1375" s="657"/>
      <c r="G1375" s="658"/>
      <c r="H1375" s="582" t="s">
        <v>311</v>
      </c>
      <c r="I1375" s="530" t="s">
        <v>2703</v>
      </c>
      <c r="J1375" s="532"/>
    </row>
    <row r="1376" spans="1:10" ht="12.75">
      <c r="A1376" s="537" t="s">
        <v>1811</v>
      </c>
      <c r="B1376" s="537" t="s">
        <v>1481</v>
      </c>
      <c r="C1376" s="659" t="s">
        <v>2430</v>
      </c>
      <c r="D1376" s="659"/>
      <c r="E1376" s="659"/>
      <c r="F1376" s="659"/>
      <c r="G1376" s="660"/>
      <c r="H1376" s="584" t="s">
        <v>2704</v>
      </c>
      <c r="I1376" s="531" t="s">
        <v>2704</v>
      </c>
      <c r="J1376" s="532">
        <v>100</v>
      </c>
    </row>
    <row r="1377" spans="1:10" ht="12.75">
      <c r="A1377" s="537" t="s">
        <v>311</v>
      </c>
      <c r="B1377" s="537" t="s">
        <v>605</v>
      </c>
      <c r="C1377" s="659" t="s">
        <v>606</v>
      </c>
      <c r="D1377" s="659"/>
      <c r="E1377" s="659"/>
      <c r="F1377" s="659"/>
      <c r="G1377" s="660"/>
      <c r="H1377" s="584" t="s">
        <v>2704</v>
      </c>
      <c r="I1377" s="531" t="s">
        <v>2704</v>
      </c>
      <c r="J1377" s="532">
        <v>100</v>
      </c>
    </row>
    <row r="1378" spans="1:10" ht="12.75">
      <c r="A1378" s="551" t="s">
        <v>311</v>
      </c>
      <c r="B1378" s="551" t="s">
        <v>607</v>
      </c>
      <c r="C1378" s="657" t="s">
        <v>434</v>
      </c>
      <c r="D1378" s="657"/>
      <c r="E1378" s="657"/>
      <c r="F1378" s="657"/>
      <c r="G1378" s="658"/>
      <c r="H1378" s="582" t="s">
        <v>311</v>
      </c>
      <c r="I1378" s="530" t="s">
        <v>2705</v>
      </c>
      <c r="J1378" s="532"/>
    </row>
    <row r="1379" spans="1:10" ht="12.75">
      <c r="A1379" s="551" t="s">
        <v>311</v>
      </c>
      <c r="B1379" s="551" t="s">
        <v>609</v>
      </c>
      <c r="C1379" s="657" t="s">
        <v>610</v>
      </c>
      <c r="D1379" s="657"/>
      <c r="E1379" s="657"/>
      <c r="F1379" s="657"/>
      <c r="G1379" s="658"/>
      <c r="H1379" s="582" t="s">
        <v>311</v>
      </c>
      <c r="I1379" s="530" t="s">
        <v>2706</v>
      </c>
      <c r="J1379" s="532"/>
    </row>
    <row r="1380" spans="1:10" ht="12.75">
      <c r="A1380" s="551" t="s">
        <v>311</v>
      </c>
      <c r="B1380" s="551" t="s">
        <v>612</v>
      </c>
      <c r="C1380" s="657" t="s">
        <v>437</v>
      </c>
      <c r="D1380" s="657"/>
      <c r="E1380" s="657"/>
      <c r="F1380" s="657"/>
      <c r="G1380" s="658"/>
      <c r="H1380" s="582" t="s">
        <v>311</v>
      </c>
      <c r="I1380" s="530" t="s">
        <v>2707</v>
      </c>
      <c r="J1380" s="532"/>
    </row>
    <row r="1381" spans="1:10" ht="12.75">
      <c r="A1381" s="537" t="s">
        <v>1811</v>
      </c>
      <c r="B1381" s="537" t="s">
        <v>1275</v>
      </c>
      <c r="C1381" s="659" t="s">
        <v>2435</v>
      </c>
      <c r="D1381" s="659"/>
      <c r="E1381" s="659"/>
      <c r="F1381" s="659"/>
      <c r="G1381" s="660"/>
      <c r="H1381" s="584" t="s">
        <v>2708</v>
      </c>
      <c r="I1381" s="531" t="s">
        <v>2708</v>
      </c>
      <c r="J1381" s="532">
        <v>100</v>
      </c>
    </row>
    <row r="1382" spans="1:10" ht="12.75">
      <c r="A1382" s="537" t="s">
        <v>311</v>
      </c>
      <c r="B1382" s="537" t="s">
        <v>633</v>
      </c>
      <c r="C1382" s="659" t="s">
        <v>634</v>
      </c>
      <c r="D1382" s="659"/>
      <c r="E1382" s="659"/>
      <c r="F1382" s="659"/>
      <c r="G1382" s="660"/>
      <c r="H1382" s="584" t="s">
        <v>2708</v>
      </c>
      <c r="I1382" s="531" t="s">
        <v>2708</v>
      </c>
      <c r="J1382" s="532">
        <v>100</v>
      </c>
    </row>
    <row r="1383" spans="1:10" ht="12.75">
      <c r="A1383" s="551" t="s">
        <v>311</v>
      </c>
      <c r="B1383" s="551" t="s">
        <v>635</v>
      </c>
      <c r="C1383" s="657" t="s">
        <v>634</v>
      </c>
      <c r="D1383" s="657"/>
      <c r="E1383" s="657"/>
      <c r="F1383" s="657"/>
      <c r="G1383" s="658"/>
      <c r="H1383" s="582" t="s">
        <v>311</v>
      </c>
      <c r="I1383" s="530" t="s">
        <v>2708</v>
      </c>
      <c r="J1383" s="532"/>
    </row>
    <row r="1384" spans="1:10" ht="12.75">
      <c r="A1384" s="537" t="s">
        <v>1811</v>
      </c>
      <c r="B1384" s="537" t="s">
        <v>1511</v>
      </c>
      <c r="C1384" s="659" t="s">
        <v>2709</v>
      </c>
      <c r="D1384" s="659"/>
      <c r="E1384" s="659"/>
      <c r="F1384" s="659"/>
      <c r="G1384" s="660"/>
      <c r="H1384" s="584" t="s">
        <v>2710</v>
      </c>
      <c r="I1384" s="531" t="s">
        <v>2711</v>
      </c>
      <c r="J1384" s="532">
        <v>99.04741379310344</v>
      </c>
    </row>
    <row r="1385" spans="1:10" ht="12.75">
      <c r="A1385" s="537" t="s">
        <v>311</v>
      </c>
      <c r="B1385" s="537" t="s">
        <v>605</v>
      </c>
      <c r="C1385" s="659" t="s">
        <v>606</v>
      </c>
      <c r="D1385" s="659"/>
      <c r="E1385" s="659"/>
      <c r="F1385" s="659"/>
      <c r="G1385" s="660"/>
      <c r="H1385" s="584" t="s">
        <v>2481</v>
      </c>
      <c r="I1385" s="531" t="s">
        <v>2712</v>
      </c>
      <c r="J1385" s="532">
        <v>95.75384615384615</v>
      </c>
    </row>
    <row r="1386" spans="1:10" ht="12.75">
      <c r="A1386" s="551" t="s">
        <v>311</v>
      </c>
      <c r="B1386" s="551" t="s">
        <v>609</v>
      </c>
      <c r="C1386" s="657" t="s">
        <v>610</v>
      </c>
      <c r="D1386" s="657"/>
      <c r="E1386" s="657"/>
      <c r="F1386" s="657"/>
      <c r="G1386" s="658"/>
      <c r="H1386" s="582" t="s">
        <v>311</v>
      </c>
      <c r="I1386" s="530" t="s">
        <v>2712</v>
      </c>
      <c r="J1386" s="532"/>
    </row>
    <row r="1387" spans="1:10" ht="12.75">
      <c r="A1387" s="537" t="s">
        <v>311</v>
      </c>
      <c r="B1387" s="537" t="s">
        <v>633</v>
      </c>
      <c r="C1387" s="659" t="s">
        <v>634</v>
      </c>
      <c r="D1387" s="659"/>
      <c r="E1387" s="659"/>
      <c r="F1387" s="659"/>
      <c r="G1387" s="660"/>
      <c r="H1387" s="584" t="s">
        <v>1228</v>
      </c>
      <c r="I1387" s="531" t="s">
        <v>2713</v>
      </c>
      <c r="J1387" s="532">
        <v>99.9988888888889</v>
      </c>
    </row>
    <row r="1388" spans="1:10" ht="12.75">
      <c r="A1388" s="551" t="s">
        <v>311</v>
      </c>
      <c r="B1388" s="551" t="s">
        <v>635</v>
      </c>
      <c r="C1388" s="657" t="s">
        <v>634</v>
      </c>
      <c r="D1388" s="657"/>
      <c r="E1388" s="657"/>
      <c r="F1388" s="657"/>
      <c r="G1388" s="658"/>
      <c r="H1388" s="582" t="s">
        <v>311</v>
      </c>
      <c r="I1388" s="530" t="s">
        <v>2713</v>
      </c>
      <c r="J1388" s="532"/>
    </row>
    <row r="1389" spans="1:10" ht="12.75">
      <c r="A1389" s="537" t="s">
        <v>1811</v>
      </c>
      <c r="B1389" s="537" t="s">
        <v>1289</v>
      </c>
      <c r="C1389" s="659" t="s">
        <v>2437</v>
      </c>
      <c r="D1389" s="659"/>
      <c r="E1389" s="659"/>
      <c r="F1389" s="659"/>
      <c r="G1389" s="660"/>
      <c r="H1389" s="584" t="s">
        <v>2714</v>
      </c>
      <c r="I1389" s="531" t="s">
        <v>2715</v>
      </c>
      <c r="J1389" s="532">
        <v>71.74550595238095</v>
      </c>
    </row>
    <row r="1390" spans="1:10" ht="12.75">
      <c r="A1390" s="537" t="s">
        <v>311</v>
      </c>
      <c r="B1390" s="537" t="s">
        <v>605</v>
      </c>
      <c r="C1390" s="659" t="s">
        <v>606</v>
      </c>
      <c r="D1390" s="659"/>
      <c r="E1390" s="659"/>
      <c r="F1390" s="659"/>
      <c r="G1390" s="660"/>
      <c r="H1390" s="584" t="s">
        <v>2716</v>
      </c>
      <c r="I1390" s="531" t="s">
        <v>2717</v>
      </c>
      <c r="J1390" s="532">
        <v>66.33945098039216</v>
      </c>
    </row>
    <row r="1391" spans="1:10" ht="12.75">
      <c r="A1391" s="551" t="s">
        <v>311</v>
      </c>
      <c r="B1391" s="551" t="s">
        <v>611</v>
      </c>
      <c r="C1391" s="657" t="s">
        <v>436</v>
      </c>
      <c r="D1391" s="657"/>
      <c r="E1391" s="657"/>
      <c r="F1391" s="657"/>
      <c r="G1391" s="658"/>
      <c r="H1391" s="582" t="s">
        <v>311</v>
      </c>
      <c r="I1391" s="530" t="s">
        <v>2717</v>
      </c>
      <c r="J1391" s="532"/>
    </row>
    <row r="1392" spans="1:10" ht="12.75">
      <c r="A1392" s="537" t="s">
        <v>311</v>
      </c>
      <c r="B1392" s="537" t="s">
        <v>623</v>
      </c>
      <c r="C1392" s="659" t="s">
        <v>624</v>
      </c>
      <c r="D1392" s="659"/>
      <c r="E1392" s="659"/>
      <c r="F1392" s="659"/>
      <c r="G1392" s="660"/>
      <c r="H1392" s="584" t="s">
        <v>1470</v>
      </c>
      <c r="I1392" s="531" t="s">
        <v>2718</v>
      </c>
      <c r="J1392" s="532">
        <v>126.88726666666668</v>
      </c>
    </row>
    <row r="1393" spans="1:10" ht="12.75">
      <c r="A1393" s="551" t="s">
        <v>311</v>
      </c>
      <c r="B1393" s="551" t="s">
        <v>625</v>
      </c>
      <c r="C1393" s="657" t="s">
        <v>626</v>
      </c>
      <c r="D1393" s="657"/>
      <c r="E1393" s="657"/>
      <c r="F1393" s="657"/>
      <c r="G1393" s="658"/>
      <c r="H1393" s="582" t="s">
        <v>311</v>
      </c>
      <c r="I1393" s="530" t="s">
        <v>2718</v>
      </c>
      <c r="J1393" s="532"/>
    </row>
    <row r="1394" spans="1:10" ht="12.75">
      <c r="A1394" s="551"/>
      <c r="B1394" s="551"/>
      <c r="C1394" s="552"/>
      <c r="D1394" s="552"/>
      <c r="E1394" s="552"/>
      <c r="F1394" s="552"/>
      <c r="G1394" s="553"/>
      <c r="H1394" s="582"/>
      <c r="I1394" s="530"/>
      <c r="J1394" s="532"/>
    </row>
    <row r="1395" spans="1:10" ht="12.75">
      <c r="A1395" s="537" t="s">
        <v>311</v>
      </c>
      <c r="B1395" s="669" t="s">
        <v>2719</v>
      </c>
      <c r="C1395" s="670"/>
      <c r="D1395" s="670"/>
      <c r="E1395" s="670"/>
      <c r="F1395" s="670"/>
      <c r="G1395" s="671"/>
      <c r="H1395" s="584" t="s">
        <v>2720</v>
      </c>
      <c r="I1395" s="531" t="s">
        <v>2721</v>
      </c>
      <c r="J1395" s="532">
        <v>100.9980554942859</v>
      </c>
    </row>
    <row r="1396" spans="1:10" ht="12.75">
      <c r="A1396" s="548" t="s">
        <v>311</v>
      </c>
      <c r="B1396" s="663" t="s">
        <v>2722</v>
      </c>
      <c r="C1396" s="664"/>
      <c r="D1396" s="664"/>
      <c r="E1396" s="664"/>
      <c r="F1396" s="664"/>
      <c r="G1396" s="665"/>
      <c r="H1396" s="583" t="s">
        <v>2723</v>
      </c>
      <c r="I1396" s="533" t="s">
        <v>2724</v>
      </c>
      <c r="J1396" s="534">
        <v>85.35482566135425</v>
      </c>
    </row>
    <row r="1397" spans="1:10" ht="12.75">
      <c r="A1397" s="548" t="s">
        <v>311</v>
      </c>
      <c r="B1397" s="663" t="s">
        <v>2725</v>
      </c>
      <c r="C1397" s="664"/>
      <c r="D1397" s="664"/>
      <c r="E1397" s="664"/>
      <c r="F1397" s="664"/>
      <c r="G1397" s="665"/>
      <c r="H1397" s="583" t="s">
        <v>2726</v>
      </c>
      <c r="I1397" s="533" t="s">
        <v>2727</v>
      </c>
      <c r="J1397" s="534">
        <v>116.4277107716132</v>
      </c>
    </row>
    <row r="1398" spans="1:10" ht="12.75">
      <c r="A1398" s="548" t="s">
        <v>311</v>
      </c>
      <c r="B1398" s="663" t="s">
        <v>2728</v>
      </c>
      <c r="C1398" s="664"/>
      <c r="D1398" s="664"/>
      <c r="E1398" s="664"/>
      <c r="F1398" s="664"/>
      <c r="G1398" s="665"/>
      <c r="H1398" s="583" t="s">
        <v>2729</v>
      </c>
      <c r="I1398" s="533" t="s">
        <v>2729</v>
      </c>
      <c r="J1398" s="534">
        <v>100</v>
      </c>
    </row>
    <row r="1399" spans="1:10" ht="12.75">
      <c r="A1399" s="548" t="s">
        <v>311</v>
      </c>
      <c r="B1399" s="663" t="s">
        <v>2730</v>
      </c>
      <c r="C1399" s="664"/>
      <c r="D1399" s="664"/>
      <c r="E1399" s="664"/>
      <c r="F1399" s="664"/>
      <c r="G1399" s="665"/>
      <c r="H1399" s="583" t="s">
        <v>2731</v>
      </c>
      <c r="I1399" s="533" t="s">
        <v>2732</v>
      </c>
      <c r="J1399" s="534">
        <v>598.4379944802208</v>
      </c>
    </row>
    <row r="1400" spans="1:10" ht="12.75">
      <c r="A1400" s="548" t="s">
        <v>311</v>
      </c>
      <c r="B1400" s="663" t="s">
        <v>2733</v>
      </c>
      <c r="C1400" s="664"/>
      <c r="D1400" s="664"/>
      <c r="E1400" s="664"/>
      <c r="F1400" s="664"/>
      <c r="G1400" s="665"/>
      <c r="H1400" s="583" t="s">
        <v>2734</v>
      </c>
      <c r="I1400" s="533" t="s">
        <v>2735</v>
      </c>
      <c r="J1400" s="534">
        <v>10.002286236854138</v>
      </c>
    </row>
    <row r="1401" spans="1:10" ht="12.75">
      <c r="A1401" s="548" t="s">
        <v>311</v>
      </c>
      <c r="B1401" s="663" t="s">
        <v>2736</v>
      </c>
      <c r="C1401" s="664"/>
      <c r="D1401" s="664"/>
      <c r="E1401" s="664"/>
      <c r="F1401" s="664"/>
      <c r="G1401" s="665"/>
      <c r="H1401" s="583" t="s">
        <v>2737</v>
      </c>
      <c r="I1401" s="533" t="s">
        <v>2738</v>
      </c>
      <c r="J1401" s="534">
        <v>35.061054296257254</v>
      </c>
    </row>
    <row r="1402" spans="1:10" ht="12.75">
      <c r="A1402" s="548" t="s">
        <v>311</v>
      </c>
      <c r="B1402" s="663" t="s">
        <v>2739</v>
      </c>
      <c r="C1402" s="664"/>
      <c r="D1402" s="664"/>
      <c r="E1402" s="664"/>
      <c r="F1402" s="664"/>
      <c r="G1402" s="665"/>
      <c r="H1402" s="583" t="s">
        <v>2740</v>
      </c>
      <c r="I1402" s="533" t="s">
        <v>2741</v>
      </c>
      <c r="J1402" s="534">
        <v>99.3067280919354</v>
      </c>
    </row>
    <row r="1403" spans="1:10" ht="12.75">
      <c r="A1403" s="537" t="s">
        <v>311</v>
      </c>
      <c r="B1403" s="537" t="s">
        <v>1776</v>
      </c>
      <c r="C1403" s="659" t="s">
        <v>1777</v>
      </c>
      <c r="D1403" s="659"/>
      <c r="E1403" s="659"/>
      <c r="F1403" s="659"/>
      <c r="G1403" s="660"/>
      <c r="H1403" s="584" t="s">
        <v>2720</v>
      </c>
      <c r="I1403" s="531" t="s">
        <v>2721</v>
      </c>
      <c r="J1403" s="532">
        <v>100.9980554942859</v>
      </c>
    </row>
    <row r="1404" spans="1:10" ht="12.75">
      <c r="A1404" s="537" t="s">
        <v>1811</v>
      </c>
      <c r="B1404" s="537" t="s">
        <v>1156</v>
      </c>
      <c r="C1404" s="659" t="s">
        <v>2232</v>
      </c>
      <c r="D1404" s="659"/>
      <c r="E1404" s="659"/>
      <c r="F1404" s="659"/>
      <c r="G1404" s="660"/>
      <c r="H1404" s="584" t="s">
        <v>2742</v>
      </c>
      <c r="I1404" s="531" t="s">
        <v>2743</v>
      </c>
      <c r="J1404" s="532">
        <v>100.03288933719361</v>
      </c>
    </row>
    <row r="1405" spans="1:10" ht="12.75">
      <c r="A1405" s="537" t="s">
        <v>311</v>
      </c>
      <c r="B1405" s="537" t="s">
        <v>464</v>
      </c>
      <c r="C1405" s="659" t="s">
        <v>465</v>
      </c>
      <c r="D1405" s="659"/>
      <c r="E1405" s="659"/>
      <c r="F1405" s="659"/>
      <c r="G1405" s="660"/>
      <c r="H1405" s="584" t="s">
        <v>2744</v>
      </c>
      <c r="I1405" s="531" t="s">
        <v>2745</v>
      </c>
      <c r="J1405" s="532">
        <v>99.51581027667984</v>
      </c>
    </row>
    <row r="1406" spans="1:10" ht="12.75">
      <c r="A1406" s="551" t="s">
        <v>311</v>
      </c>
      <c r="B1406" s="551" t="s">
        <v>466</v>
      </c>
      <c r="C1406" s="657" t="s">
        <v>467</v>
      </c>
      <c r="D1406" s="657"/>
      <c r="E1406" s="657"/>
      <c r="F1406" s="657"/>
      <c r="G1406" s="658"/>
      <c r="H1406" s="582" t="s">
        <v>311</v>
      </c>
      <c r="I1406" s="530" t="s">
        <v>2746</v>
      </c>
      <c r="J1406" s="532"/>
    </row>
    <row r="1407" spans="1:10" ht="12.75">
      <c r="A1407" s="551" t="s">
        <v>311</v>
      </c>
      <c r="B1407" s="551" t="s">
        <v>470</v>
      </c>
      <c r="C1407" s="657" t="s">
        <v>471</v>
      </c>
      <c r="D1407" s="657"/>
      <c r="E1407" s="657"/>
      <c r="F1407" s="657"/>
      <c r="G1407" s="658"/>
      <c r="H1407" s="582" t="s">
        <v>311</v>
      </c>
      <c r="I1407" s="530" t="s">
        <v>2747</v>
      </c>
      <c r="J1407" s="532"/>
    </row>
    <row r="1408" spans="1:10" ht="12.75">
      <c r="A1408" s="551" t="s">
        <v>311</v>
      </c>
      <c r="B1408" s="551" t="s">
        <v>472</v>
      </c>
      <c r="C1408" s="657" t="s">
        <v>473</v>
      </c>
      <c r="D1408" s="657"/>
      <c r="E1408" s="657"/>
      <c r="F1408" s="657"/>
      <c r="G1408" s="658"/>
      <c r="H1408" s="582" t="s">
        <v>311</v>
      </c>
      <c r="I1408" s="530" t="s">
        <v>2748</v>
      </c>
      <c r="J1408" s="532"/>
    </row>
    <row r="1409" spans="1:10" ht="12.75">
      <c r="A1409" s="537" t="s">
        <v>311</v>
      </c>
      <c r="B1409" s="537" t="s">
        <v>474</v>
      </c>
      <c r="C1409" s="659" t="s">
        <v>475</v>
      </c>
      <c r="D1409" s="659"/>
      <c r="E1409" s="659"/>
      <c r="F1409" s="659"/>
      <c r="G1409" s="660"/>
      <c r="H1409" s="584" t="s">
        <v>2749</v>
      </c>
      <c r="I1409" s="531" t="s">
        <v>2750</v>
      </c>
      <c r="J1409" s="532">
        <v>96.54474320408953</v>
      </c>
    </row>
    <row r="1410" spans="1:10" ht="12.75">
      <c r="A1410" s="551" t="s">
        <v>311</v>
      </c>
      <c r="B1410" s="551" t="s">
        <v>476</v>
      </c>
      <c r="C1410" s="657" t="s">
        <v>477</v>
      </c>
      <c r="D1410" s="657"/>
      <c r="E1410" s="657"/>
      <c r="F1410" s="657"/>
      <c r="G1410" s="658"/>
      <c r="H1410" s="582" t="s">
        <v>311</v>
      </c>
      <c r="I1410" s="530" t="s">
        <v>2751</v>
      </c>
      <c r="J1410" s="532"/>
    </row>
    <row r="1411" spans="1:10" ht="12.75">
      <c r="A1411" s="551" t="s">
        <v>311</v>
      </c>
      <c r="B1411" s="551" t="s">
        <v>480</v>
      </c>
      <c r="C1411" s="657" t="s">
        <v>481</v>
      </c>
      <c r="D1411" s="657"/>
      <c r="E1411" s="657"/>
      <c r="F1411" s="657"/>
      <c r="G1411" s="658"/>
      <c r="H1411" s="582" t="s">
        <v>311</v>
      </c>
      <c r="I1411" s="530" t="s">
        <v>2752</v>
      </c>
      <c r="J1411" s="532"/>
    </row>
    <row r="1412" spans="1:10" ht="12.75">
      <c r="A1412" s="551" t="s">
        <v>311</v>
      </c>
      <c r="B1412" s="551" t="s">
        <v>482</v>
      </c>
      <c r="C1412" s="657" t="s">
        <v>483</v>
      </c>
      <c r="D1412" s="657"/>
      <c r="E1412" s="657"/>
      <c r="F1412" s="657"/>
      <c r="G1412" s="658"/>
      <c r="H1412" s="582" t="s">
        <v>311</v>
      </c>
      <c r="I1412" s="530" t="s">
        <v>2753</v>
      </c>
      <c r="J1412" s="532"/>
    </row>
    <row r="1413" spans="1:10" ht="12.75">
      <c r="A1413" s="551" t="s">
        <v>311</v>
      </c>
      <c r="B1413" s="551" t="s">
        <v>484</v>
      </c>
      <c r="C1413" s="657" t="s">
        <v>485</v>
      </c>
      <c r="D1413" s="657"/>
      <c r="E1413" s="657"/>
      <c r="F1413" s="657"/>
      <c r="G1413" s="658"/>
      <c r="H1413" s="582" t="s">
        <v>311</v>
      </c>
      <c r="I1413" s="530" t="s">
        <v>2754</v>
      </c>
      <c r="J1413" s="532"/>
    </row>
    <row r="1414" spans="1:10" ht="12.75">
      <c r="A1414" s="551" t="s">
        <v>311</v>
      </c>
      <c r="B1414" s="551" t="s">
        <v>486</v>
      </c>
      <c r="C1414" s="657" t="s">
        <v>487</v>
      </c>
      <c r="D1414" s="657"/>
      <c r="E1414" s="657"/>
      <c r="F1414" s="657"/>
      <c r="G1414" s="658"/>
      <c r="H1414" s="582" t="s">
        <v>311</v>
      </c>
      <c r="I1414" s="530" t="s">
        <v>2755</v>
      </c>
      <c r="J1414" s="532"/>
    </row>
    <row r="1415" spans="1:10" ht="12.75">
      <c r="A1415" s="537" t="s">
        <v>311</v>
      </c>
      <c r="B1415" s="537" t="s">
        <v>488</v>
      </c>
      <c r="C1415" s="659" t="s">
        <v>489</v>
      </c>
      <c r="D1415" s="659"/>
      <c r="E1415" s="659"/>
      <c r="F1415" s="659"/>
      <c r="G1415" s="660"/>
      <c r="H1415" s="584" t="s">
        <v>2756</v>
      </c>
      <c r="I1415" s="531" t="s">
        <v>2757</v>
      </c>
      <c r="J1415" s="532">
        <v>102.0423528518737</v>
      </c>
    </row>
    <row r="1416" spans="1:10" ht="12.75">
      <c r="A1416" s="551" t="s">
        <v>311</v>
      </c>
      <c r="B1416" s="551" t="s">
        <v>490</v>
      </c>
      <c r="C1416" s="657" t="s">
        <v>491</v>
      </c>
      <c r="D1416" s="657"/>
      <c r="E1416" s="657"/>
      <c r="F1416" s="657"/>
      <c r="G1416" s="658"/>
      <c r="H1416" s="582" t="s">
        <v>311</v>
      </c>
      <c r="I1416" s="530" t="s">
        <v>2758</v>
      </c>
      <c r="J1416" s="532"/>
    </row>
    <row r="1417" spans="1:10" ht="12.75">
      <c r="A1417" s="551" t="s">
        <v>311</v>
      </c>
      <c r="B1417" s="551" t="s">
        <v>492</v>
      </c>
      <c r="C1417" s="657" t="s">
        <v>493</v>
      </c>
      <c r="D1417" s="657"/>
      <c r="E1417" s="657"/>
      <c r="F1417" s="657"/>
      <c r="G1417" s="658"/>
      <c r="H1417" s="582" t="s">
        <v>311</v>
      </c>
      <c r="I1417" s="530" t="s">
        <v>2759</v>
      </c>
      <c r="J1417" s="532"/>
    </row>
    <row r="1418" spans="1:10" ht="12.75">
      <c r="A1418" s="551" t="s">
        <v>311</v>
      </c>
      <c r="B1418" s="551" t="s">
        <v>494</v>
      </c>
      <c r="C1418" s="657" t="s">
        <v>495</v>
      </c>
      <c r="D1418" s="657"/>
      <c r="E1418" s="657"/>
      <c r="F1418" s="657"/>
      <c r="G1418" s="658"/>
      <c r="H1418" s="582" t="s">
        <v>311</v>
      </c>
      <c r="I1418" s="530" t="s">
        <v>2760</v>
      </c>
      <c r="J1418" s="532"/>
    </row>
    <row r="1419" spans="1:10" ht="12.75">
      <c r="A1419" s="551" t="s">
        <v>311</v>
      </c>
      <c r="B1419" s="551" t="s">
        <v>496</v>
      </c>
      <c r="C1419" s="657" t="s">
        <v>497</v>
      </c>
      <c r="D1419" s="657"/>
      <c r="E1419" s="657"/>
      <c r="F1419" s="657"/>
      <c r="G1419" s="658"/>
      <c r="H1419" s="582" t="s">
        <v>311</v>
      </c>
      <c r="I1419" s="530" t="s">
        <v>1233</v>
      </c>
      <c r="J1419" s="532"/>
    </row>
    <row r="1420" spans="1:10" ht="12.75">
      <c r="A1420" s="551" t="s">
        <v>311</v>
      </c>
      <c r="B1420" s="551" t="s">
        <v>498</v>
      </c>
      <c r="C1420" s="657" t="s">
        <v>499</v>
      </c>
      <c r="D1420" s="657"/>
      <c r="E1420" s="657"/>
      <c r="F1420" s="657"/>
      <c r="G1420" s="658"/>
      <c r="H1420" s="582" t="s">
        <v>311</v>
      </c>
      <c r="I1420" s="530" t="s">
        <v>2761</v>
      </c>
      <c r="J1420" s="532"/>
    </row>
    <row r="1421" spans="1:10" ht="12.75">
      <c r="A1421" s="551" t="s">
        <v>311</v>
      </c>
      <c r="B1421" s="551" t="s">
        <v>504</v>
      </c>
      <c r="C1421" s="657" t="s">
        <v>505</v>
      </c>
      <c r="D1421" s="657"/>
      <c r="E1421" s="657"/>
      <c r="F1421" s="657"/>
      <c r="G1421" s="658"/>
      <c r="H1421" s="582" t="s">
        <v>311</v>
      </c>
      <c r="I1421" s="530" t="s">
        <v>2762</v>
      </c>
      <c r="J1421" s="532"/>
    </row>
    <row r="1422" spans="1:10" ht="12.75">
      <c r="A1422" s="551" t="s">
        <v>311</v>
      </c>
      <c r="B1422" s="551" t="s">
        <v>506</v>
      </c>
      <c r="C1422" s="657" t="s">
        <v>507</v>
      </c>
      <c r="D1422" s="657"/>
      <c r="E1422" s="657"/>
      <c r="F1422" s="657"/>
      <c r="G1422" s="658"/>
      <c r="H1422" s="582" t="s">
        <v>311</v>
      </c>
      <c r="I1422" s="530" t="s">
        <v>2763</v>
      </c>
      <c r="J1422" s="532"/>
    </row>
    <row r="1423" spans="1:10" ht="12.75">
      <c r="A1423" s="537" t="s">
        <v>311</v>
      </c>
      <c r="B1423" s="537" t="s">
        <v>511</v>
      </c>
      <c r="C1423" s="659" t="s">
        <v>512</v>
      </c>
      <c r="D1423" s="659"/>
      <c r="E1423" s="659"/>
      <c r="F1423" s="659"/>
      <c r="G1423" s="660"/>
      <c r="H1423" s="584" t="s">
        <v>2764</v>
      </c>
      <c r="I1423" s="531" t="s">
        <v>2765</v>
      </c>
      <c r="J1423" s="532">
        <v>89.19245614035087</v>
      </c>
    </row>
    <row r="1424" spans="1:10" ht="12.75">
      <c r="A1424" s="551" t="s">
        <v>311</v>
      </c>
      <c r="B1424" s="551" t="s">
        <v>515</v>
      </c>
      <c r="C1424" s="657" t="s">
        <v>516</v>
      </c>
      <c r="D1424" s="657"/>
      <c r="E1424" s="657"/>
      <c r="F1424" s="657"/>
      <c r="G1424" s="658"/>
      <c r="H1424" s="582" t="s">
        <v>311</v>
      </c>
      <c r="I1424" s="530" t="s">
        <v>2766</v>
      </c>
      <c r="J1424" s="532"/>
    </row>
    <row r="1425" spans="1:10" ht="12.75">
      <c r="A1425" s="551" t="s">
        <v>311</v>
      </c>
      <c r="B1425" s="551" t="s">
        <v>519</v>
      </c>
      <c r="C1425" s="657" t="s">
        <v>120</v>
      </c>
      <c r="D1425" s="657"/>
      <c r="E1425" s="657"/>
      <c r="F1425" s="657"/>
      <c r="G1425" s="658"/>
      <c r="H1425" s="582" t="s">
        <v>311</v>
      </c>
      <c r="I1425" s="530" t="s">
        <v>2767</v>
      </c>
      <c r="J1425" s="532"/>
    </row>
    <row r="1426" spans="1:10" ht="12.75">
      <c r="A1426" s="551" t="s">
        <v>311</v>
      </c>
      <c r="B1426" s="551" t="s">
        <v>520</v>
      </c>
      <c r="C1426" s="657" t="s">
        <v>521</v>
      </c>
      <c r="D1426" s="657"/>
      <c r="E1426" s="657"/>
      <c r="F1426" s="657"/>
      <c r="G1426" s="658"/>
      <c r="H1426" s="582" t="s">
        <v>311</v>
      </c>
      <c r="I1426" s="530" t="s">
        <v>2768</v>
      </c>
      <c r="J1426" s="532"/>
    </row>
    <row r="1427" spans="1:10" ht="12.75">
      <c r="A1427" s="551" t="s">
        <v>311</v>
      </c>
      <c r="B1427" s="551" t="s">
        <v>523</v>
      </c>
      <c r="C1427" s="657" t="s">
        <v>512</v>
      </c>
      <c r="D1427" s="657"/>
      <c r="E1427" s="657"/>
      <c r="F1427" s="657"/>
      <c r="G1427" s="658"/>
      <c r="H1427" s="582" t="s">
        <v>311</v>
      </c>
      <c r="I1427" s="530" t="s">
        <v>2769</v>
      </c>
      <c r="J1427" s="532"/>
    </row>
    <row r="1428" spans="1:10" ht="12.75">
      <c r="A1428" s="537" t="s">
        <v>311</v>
      </c>
      <c r="B1428" s="537" t="s">
        <v>530</v>
      </c>
      <c r="C1428" s="659" t="s">
        <v>531</v>
      </c>
      <c r="D1428" s="659"/>
      <c r="E1428" s="659"/>
      <c r="F1428" s="659"/>
      <c r="G1428" s="660"/>
      <c r="H1428" s="584" t="s">
        <v>1256</v>
      </c>
      <c r="I1428" s="531" t="s">
        <v>2770</v>
      </c>
      <c r="J1428" s="532">
        <v>83.125</v>
      </c>
    </row>
    <row r="1429" spans="1:10" ht="12.75">
      <c r="A1429" s="551" t="s">
        <v>311</v>
      </c>
      <c r="B1429" s="551" t="s">
        <v>532</v>
      </c>
      <c r="C1429" s="657" t="s">
        <v>533</v>
      </c>
      <c r="D1429" s="657"/>
      <c r="E1429" s="657"/>
      <c r="F1429" s="657"/>
      <c r="G1429" s="658"/>
      <c r="H1429" s="582" t="s">
        <v>311</v>
      </c>
      <c r="I1429" s="530" t="s">
        <v>2770</v>
      </c>
      <c r="J1429" s="532"/>
    </row>
    <row r="1430" spans="1:10" ht="12.75">
      <c r="A1430" s="537" t="s">
        <v>1811</v>
      </c>
      <c r="B1430" s="537" t="s">
        <v>1189</v>
      </c>
      <c r="C1430" s="659" t="s">
        <v>2254</v>
      </c>
      <c r="D1430" s="659"/>
      <c r="E1430" s="659"/>
      <c r="F1430" s="659"/>
      <c r="G1430" s="660"/>
      <c r="H1430" s="584" t="s">
        <v>2771</v>
      </c>
      <c r="I1430" s="531" t="s">
        <v>2772</v>
      </c>
      <c r="J1430" s="532">
        <v>119.90137074232969</v>
      </c>
    </row>
    <row r="1431" spans="1:10" ht="12.75">
      <c r="A1431" s="537" t="s">
        <v>311</v>
      </c>
      <c r="B1431" s="537" t="s">
        <v>445</v>
      </c>
      <c r="C1431" s="659" t="s">
        <v>446</v>
      </c>
      <c r="D1431" s="659"/>
      <c r="E1431" s="659"/>
      <c r="F1431" s="659"/>
      <c r="G1431" s="660"/>
      <c r="H1431" s="584" t="s">
        <v>2773</v>
      </c>
      <c r="I1431" s="531" t="s">
        <v>2774</v>
      </c>
      <c r="J1431" s="532">
        <v>72.87646618417769</v>
      </c>
    </row>
    <row r="1432" spans="1:10" ht="12.75">
      <c r="A1432" s="551" t="s">
        <v>311</v>
      </c>
      <c r="B1432" s="551" t="s">
        <v>447</v>
      </c>
      <c r="C1432" s="657" t="s">
        <v>448</v>
      </c>
      <c r="D1432" s="657"/>
      <c r="E1432" s="657"/>
      <c r="F1432" s="657"/>
      <c r="G1432" s="658"/>
      <c r="H1432" s="582" t="s">
        <v>311</v>
      </c>
      <c r="I1432" s="530" t="s">
        <v>2774</v>
      </c>
      <c r="J1432" s="532"/>
    </row>
    <row r="1433" spans="1:10" ht="12.75">
      <c r="A1433" s="537" t="s">
        <v>311</v>
      </c>
      <c r="B1433" s="537" t="s">
        <v>451</v>
      </c>
      <c r="C1433" s="659" t="s">
        <v>452</v>
      </c>
      <c r="D1433" s="659"/>
      <c r="E1433" s="659"/>
      <c r="F1433" s="659"/>
      <c r="G1433" s="660"/>
      <c r="H1433" s="584" t="s">
        <v>2609</v>
      </c>
      <c r="I1433" s="531" t="s">
        <v>2775</v>
      </c>
      <c r="J1433" s="532">
        <v>150</v>
      </c>
    </row>
    <row r="1434" spans="1:10" ht="12.75">
      <c r="A1434" s="551" t="s">
        <v>311</v>
      </c>
      <c r="B1434" s="551" t="s">
        <v>453</v>
      </c>
      <c r="C1434" s="657" t="s">
        <v>452</v>
      </c>
      <c r="D1434" s="657"/>
      <c r="E1434" s="657"/>
      <c r="F1434" s="657"/>
      <c r="G1434" s="658"/>
      <c r="H1434" s="582" t="s">
        <v>311</v>
      </c>
      <c r="I1434" s="530" t="s">
        <v>2775</v>
      </c>
      <c r="J1434" s="532"/>
    </row>
    <row r="1435" spans="1:10" ht="12.75">
      <c r="A1435" s="537" t="s">
        <v>311</v>
      </c>
      <c r="B1435" s="537" t="s">
        <v>454</v>
      </c>
      <c r="C1435" s="659" t="s">
        <v>455</v>
      </c>
      <c r="D1435" s="659"/>
      <c r="E1435" s="659"/>
      <c r="F1435" s="659"/>
      <c r="G1435" s="660"/>
      <c r="H1435" s="584" t="s">
        <v>2776</v>
      </c>
      <c r="I1435" s="531" t="s">
        <v>2777</v>
      </c>
      <c r="J1435" s="532">
        <v>68.92940932642487</v>
      </c>
    </row>
    <row r="1436" spans="1:10" ht="12.75">
      <c r="A1436" s="551" t="s">
        <v>311</v>
      </c>
      <c r="B1436" s="551" t="s">
        <v>458</v>
      </c>
      <c r="C1436" s="657" t="s">
        <v>459</v>
      </c>
      <c r="D1436" s="657"/>
      <c r="E1436" s="657"/>
      <c r="F1436" s="657"/>
      <c r="G1436" s="658"/>
      <c r="H1436" s="582" t="s">
        <v>311</v>
      </c>
      <c r="I1436" s="530" t="s">
        <v>2778</v>
      </c>
      <c r="J1436" s="532"/>
    </row>
    <row r="1437" spans="1:10" ht="12.75">
      <c r="A1437" s="551" t="s">
        <v>311</v>
      </c>
      <c r="B1437" s="551" t="s">
        <v>460</v>
      </c>
      <c r="C1437" s="657" t="s">
        <v>461</v>
      </c>
      <c r="D1437" s="657"/>
      <c r="E1437" s="657"/>
      <c r="F1437" s="657"/>
      <c r="G1437" s="658"/>
      <c r="H1437" s="582" t="s">
        <v>311</v>
      </c>
      <c r="I1437" s="530" t="s">
        <v>2779</v>
      </c>
      <c r="J1437" s="532"/>
    </row>
    <row r="1438" spans="1:10" ht="12.75">
      <c r="A1438" s="537" t="s">
        <v>311</v>
      </c>
      <c r="B1438" s="537" t="s">
        <v>464</v>
      </c>
      <c r="C1438" s="659" t="s">
        <v>465</v>
      </c>
      <c r="D1438" s="659"/>
      <c r="E1438" s="659"/>
      <c r="F1438" s="659"/>
      <c r="G1438" s="660"/>
      <c r="H1438" s="584" t="s">
        <v>2780</v>
      </c>
      <c r="I1438" s="531" t="s">
        <v>2781</v>
      </c>
      <c r="J1438" s="532">
        <v>13.256484149855908</v>
      </c>
    </row>
    <row r="1439" spans="1:10" ht="12.75">
      <c r="A1439" s="551" t="s">
        <v>311</v>
      </c>
      <c r="B1439" s="551" t="s">
        <v>466</v>
      </c>
      <c r="C1439" s="657" t="s">
        <v>467</v>
      </c>
      <c r="D1439" s="657"/>
      <c r="E1439" s="657"/>
      <c r="F1439" s="657"/>
      <c r="G1439" s="658"/>
      <c r="H1439" s="582" t="s">
        <v>311</v>
      </c>
      <c r="I1439" s="530" t="s">
        <v>2781</v>
      </c>
      <c r="J1439" s="532"/>
    </row>
    <row r="1440" spans="1:10" ht="12.75">
      <c r="A1440" s="537" t="s">
        <v>311</v>
      </c>
      <c r="B1440" s="537" t="s">
        <v>474</v>
      </c>
      <c r="C1440" s="659" t="s">
        <v>475</v>
      </c>
      <c r="D1440" s="659"/>
      <c r="E1440" s="659"/>
      <c r="F1440" s="659"/>
      <c r="G1440" s="660"/>
      <c r="H1440" s="584" t="s">
        <v>2782</v>
      </c>
      <c r="I1440" s="531" t="s">
        <v>2783</v>
      </c>
      <c r="J1440" s="532">
        <v>291.288998907643</v>
      </c>
    </row>
    <row r="1441" spans="1:10" ht="12.75">
      <c r="A1441" s="551" t="s">
        <v>311</v>
      </c>
      <c r="B1441" s="551" t="s">
        <v>476</v>
      </c>
      <c r="C1441" s="657" t="s">
        <v>477</v>
      </c>
      <c r="D1441" s="657"/>
      <c r="E1441" s="657"/>
      <c r="F1441" s="657"/>
      <c r="G1441" s="658"/>
      <c r="H1441" s="582" t="s">
        <v>311</v>
      </c>
      <c r="I1441" s="530" t="s">
        <v>2784</v>
      </c>
      <c r="J1441" s="532"/>
    </row>
    <row r="1442" spans="1:10" ht="12.75">
      <c r="A1442" s="551" t="s">
        <v>311</v>
      </c>
      <c r="B1442" s="551" t="s">
        <v>478</v>
      </c>
      <c r="C1442" s="657" t="s">
        <v>479</v>
      </c>
      <c r="D1442" s="657"/>
      <c r="E1442" s="657"/>
      <c r="F1442" s="657"/>
      <c r="G1442" s="658"/>
      <c r="H1442" s="582" t="s">
        <v>311</v>
      </c>
      <c r="I1442" s="530" t="s">
        <v>2785</v>
      </c>
      <c r="J1442" s="532"/>
    </row>
    <row r="1443" spans="1:10" ht="12.75">
      <c r="A1443" s="551" t="s">
        <v>311</v>
      </c>
      <c r="B1443" s="551" t="s">
        <v>482</v>
      </c>
      <c r="C1443" s="657" t="s">
        <v>483</v>
      </c>
      <c r="D1443" s="657"/>
      <c r="E1443" s="657"/>
      <c r="F1443" s="657"/>
      <c r="G1443" s="658"/>
      <c r="H1443" s="582" t="s">
        <v>311</v>
      </c>
      <c r="I1443" s="530" t="s">
        <v>2786</v>
      </c>
      <c r="J1443" s="532"/>
    </row>
    <row r="1444" spans="1:10" ht="12.75">
      <c r="A1444" s="537" t="s">
        <v>311</v>
      </c>
      <c r="B1444" s="537" t="s">
        <v>488</v>
      </c>
      <c r="C1444" s="659" t="s">
        <v>489</v>
      </c>
      <c r="D1444" s="659"/>
      <c r="E1444" s="659"/>
      <c r="F1444" s="659"/>
      <c r="G1444" s="660"/>
      <c r="H1444" s="584" t="s">
        <v>1462</v>
      </c>
      <c r="I1444" s="531" t="s">
        <v>2787</v>
      </c>
      <c r="J1444" s="532">
        <v>16.62666666666667</v>
      </c>
    </row>
    <row r="1445" spans="1:10" ht="12.75">
      <c r="A1445" s="551" t="s">
        <v>311</v>
      </c>
      <c r="B1445" s="551" t="s">
        <v>490</v>
      </c>
      <c r="C1445" s="657" t="s">
        <v>491</v>
      </c>
      <c r="D1445" s="657"/>
      <c r="E1445" s="657"/>
      <c r="F1445" s="657"/>
      <c r="G1445" s="658"/>
      <c r="H1445" s="582" t="s">
        <v>311</v>
      </c>
      <c r="I1445" s="530" t="s">
        <v>2787</v>
      </c>
      <c r="J1445" s="532"/>
    </row>
    <row r="1446" spans="1:10" ht="12.75">
      <c r="A1446" s="537" t="s">
        <v>311</v>
      </c>
      <c r="B1446" s="537" t="s">
        <v>511</v>
      </c>
      <c r="C1446" s="659" t="s">
        <v>512</v>
      </c>
      <c r="D1446" s="659"/>
      <c r="E1446" s="659"/>
      <c r="F1446" s="659"/>
      <c r="G1446" s="660"/>
      <c r="H1446" s="584" t="s">
        <v>2788</v>
      </c>
      <c r="I1446" s="531" t="s">
        <v>2788</v>
      </c>
      <c r="J1446" s="532">
        <v>100</v>
      </c>
    </row>
    <row r="1447" spans="1:10" ht="12.75">
      <c r="A1447" s="551" t="s">
        <v>311</v>
      </c>
      <c r="B1447" s="551" t="s">
        <v>523</v>
      </c>
      <c r="C1447" s="657" t="s">
        <v>512</v>
      </c>
      <c r="D1447" s="657"/>
      <c r="E1447" s="657"/>
      <c r="F1447" s="657"/>
      <c r="G1447" s="658"/>
      <c r="H1447" s="582" t="s">
        <v>311</v>
      </c>
      <c r="I1447" s="530" t="s">
        <v>2788</v>
      </c>
      <c r="J1447" s="532"/>
    </row>
    <row r="1448" spans="1:10" ht="12.75">
      <c r="A1448" s="537" t="s">
        <v>1811</v>
      </c>
      <c r="B1448" s="537" t="s">
        <v>1213</v>
      </c>
      <c r="C1448" s="659" t="s">
        <v>2288</v>
      </c>
      <c r="D1448" s="659"/>
      <c r="E1448" s="659"/>
      <c r="F1448" s="659"/>
      <c r="G1448" s="660"/>
      <c r="H1448" s="584" t="s">
        <v>2789</v>
      </c>
      <c r="I1448" s="531" t="s">
        <v>1227</v>
      </c>
      <c r="J1448" s="532">
        <v>0</v>
      </c>
    </row>
    <row r="1449" spans="1:10" ht="12.75">
      <c r="A1449" s="537" t="s">
        <v>311</v>
      </c>
      <c r="B1449" s="537" t="s">
        <v>464</v>
      </c>
      <c r="C1449" s="659" t="s">
        <v>465</v>
      </c>
      <c r="D1449" s="659"/>
      <c r="E1449" s="659"/>
      <c r="F1449" s="659"/>
      <c r="G1449" s="660"/>
      <c r="H1449" s="584" t="s">
        <v>2790</v>
      </c>
      <c r="I1449" s="531" t="s">
        <v>1227</v>
      </c>
      <c r="J1449" s="532">
        <v>0</v>
      </c>
    </row>
    <row r="1450" spans="1:10" ht="12.75">
      <c r="A1450" s="551" t="s">
        <v>311</v>
      </c>
      <c r="B1450" s="551" t="s">
        <v>466</v>
      </c>
      <c r="C1450" s="657" t="s">
        <v>467</v>
      </c>
      <c r="D1450" s="657"/>
      <c r="E1450" s="657"/>
      <c r="F1450" s="657"/>
      <c r="G1450" s="658"/>
      <c r="H1450" s="582" t="s">
        <v>311</v>
      </c>
      <c r="I1450" s="530" t="s">
        <v>1227</v>
      </c>
      <c r="J1450" s="532"/>
    </row>
    <row r="1451" spans="1:10" ht="12.75">
      <c r="A1451" s="551" t="s">
        <v>311</v>
      </c>
      <c r="B1451" s="551" t="s">
        <v>472</v>
      </c>
      <c r="C1451" s="657" t="s">
        <v>473</v>
      </c>
      <c r="D1451" s="657"/>
      <c r="E1451" s="657"/>
      <c r="F1451" s="657"/>
      <c r="G1451" s="658"/>
      <c r="H1451" s="582" t="s">
        <v>311</v>
      </c>
      <c r="I1451" s="530" t="s">
        <v>1227</v>
      </c>
      <c r="J1451" s="532"/>
    </row>
    <row r="1452" spans="1:10" ht="12.75">
      <c r="A1452" s="537" t="s">
        <v>311</v>
      </c>
      <c r="B1452" s="537" t="s">
        <v>488</v>
      </c>
      <c r="C1452" s="659" t="s">
        <v>489</v>
      </c>
      <c r="D1452" s="659"/>
      <c r="E1452" s="659"/>
      <c r="F1452" s="659"/>
      <c r="G1452" s="660"/>
      <c r="H1452" s="584" t="s">
        <v>2791</v>
      </c>
      <c r="I1452" s="531" t="s">
        <v>1227</v>
      </c>
      <c r="J1452" s="532">
        <v>0</v>
      </c>
    </row>
    <row r="1453" spans="1:10" ht="12.75">
      <c r="A1453" s="551" t="s">
        <v>311</v>
      </c>
      <c r="B1453" s="551" t="s">
        <v>490</v>
      </c>
      <c r="C1453" s="657" t="s">
        <v>491</v>
      </c>
      <c r="D1453" s="657"/>
      <c r="E1453" s="657"/>
      <c r="F1453" s="657"/>
      <c r="G1453" s="658"/>
      <c r="H1453" s="582" t="s">
        <v>311</v>
      </c>
      <c r="I1453" s="530" t="s">
        <v>1227</v>
      </c>
      <c r="J1453" s="532"/>
    </row>
    <row r="1454" spans="1:10" ht="12.75">
      <c r="A1454" s="537" t="s">
        <v>1811</v>
      </c>
      <c r="B1454" s="537" t="s">
        <v>1223</v>
      </c>
      <c r="C1454" s="659" t="s">
        <v>2299</v>
      </c>
      <c r="D1454" s="659"/>
      <c r="E1454" s="659"/>
      <c r="F1454" s="659"/>
      <c r="G1454" s="660"/>
      <c r="H1454" s="584" t="s">
        <v>2792</v>
      </c>
      <c r="I1454" s="531" t="s">
        <v>2793</v>
      </c>
      <c r="J1454" s="532">
        <v>26.693647721273976</v>
      </c>
    </row>
    <row r="1455" spans="1:10" ht="12.75">
      <c r="A1455" s="537" t="s">
        <v>311</v>
      </c>
      <c r="B1455" s="537" t="s">
        <v>464</v>
      </c>
      <c r="C1455" s="659" t="s">
        <v>465</v>
      </c>
      <c r="D1455" s="659"/>
      <c r="E1455" s="659"/>
      <c r="F1455" s="659"/>
      <c r="G1455" s="660"/>
      <c r="H1455" s="584" t="s">
        <v>2564</v>
      </c>
      <c r="I1455" s="531" t="s">
        <v>1227</v>
      </c>
      <c r="J1455" s="532">
        <v>0</v>
      </c>
    </row>
    <row r="1456" spans="1:10" ht="12.75">
      <c r="A1456" s="551" t="s">
        <v>311</v>
      </c>
      <c r="B1456" s="551" t="s">
        <v>466</v>
      </c>
      <c r="C1456" s="657" t="s">
        <v>467</v>
      </c>
      <c r="D1456" s="657"/>
      <c r="E1456" s="657"/>
      <c r="F1456" s="657"/>
      <c r="G1456" s="658"/>
      <c r="H1456" s="582" t="s">
        <v>311</v>
      </c>
      <c r="I1456" s="530" t="s">
        <v>1227</v>
      </c>
      <c r="J1456" s="532"/>
    </row>
    <row r="1457" spans="1:10" ht="12.75">
      <c r="A1457" s="537" t="s">
        <v>311</v>
      </c>
      <c r="B1457" s="537" t="s">
        <v>474</v>
      </c>
      <c r="C1457" s="659" t="s">
        <v>475</v>
      </c>
      <c r="D1457" s="659"/>
      <c r="E1457" s="659"/>
      <c r="F1457" s="659"/>
      <c r="G1457" s="660"/>
      <c r="H1457" s="584" t="s">
        <v>2793</v>
      </c>
      <c r="I1457" s="531" t="s">
        <v>2793</v>
      </c>
      <c r="J1457" s="532">
        <v>100</v>
      </c>
    </row>
    <row r="1458" spans="1:10" ht="12.75">
      <c r="A1458" s="551" t="s">
        <v>311</v>
      </c>
      <c r="B1458" s="551" t="s">
        <v>476</v>
      </c>
      <c r="C1458" s="657" t="s">
        <v>477</v>
      </c>
      <c r="D1458" s="657"/>
      <c r="E1458" s="657"/>
      <c r="F1458" s="657"/>
      <c r="G1458" s="658"/>
      <c r="H1458" s="582" t="s">
        <v>311</v>
      </c>
      <c r="I1458" s="530" t="s">
        <v>2793</v>
      </c>
      <c r="J1458" s="532"/>
    </row>
    <row r="1459" spans="1:10" ht="12.75">
      <c r="A1459" s="537" t="s">
        <v>311</v>
      </c>
      <c r="B1459" s="537" t="s">
        <v>488</v>
      </c>
      <c r="C1459" s="659" t="s">
        <v>489</v>
      </c>
      <c r="D1459" s="659"/>
      <c r="E1459" s="659"/>
      <c r="F1459" s="659"/>
      <c r="G1459" s="660"/>
      <c r="H1459" s="584" t="s">
        <v>2794</v>
      </c>
      <c r="I1459" s="531" t="s">
        <v>1227</v>
      </c>
      <c r="J1459" s="532">
        <v>0</v>
      </c>
    </row>
    <row r="1460" spans="1:10" ht="12.75">
      <c r="A1460" s="551" t="s">
        <v>311</v>
      </c>
      <c r="B1460" s="551" t="s">
        <v>490</v>
      </c>
      <c r="C1460" s="657" t="s">
        <v>491</v>
      </c>
      <c r="D1460" s="657"/>
      <c r="E1460" s="657"/>
      <c r="F1460" s="657"/>
      <c r="G1460" s="658"/>
      <c r="H1460" s="582" t="s">
        <v>311</v>
      </c>
      <c r="I1460" s="530" t="s">
        <v>1227</v>
      </c>
      <c r="J1460" s="532"/>
    </row>
    <row r="1461" spans="1:10" ht="12.75">
      <c r="A1461" s="537" t="s">
        <v>1811</v>
      </c>
      <c r="B1461" s="537" t="s">
        <v>1240</v>
      </c>
      <c r="C1461" s="659" t="s">
        <v>2318</v>
      </c>
      <c r="D1461" s="659"/>
      <c r="E1461" s="659"/>
      <c r="F1461" s="659"/>
      <c r="G1461" s="660"/>
      <c r="H1461" s="584" t="s">
        <v>2795</v>
      </c>
      <c r="I1461" s="531" t="s">
        <v>2796</v>
      </c>
      <c r="J1461" s="532">
        <v>88.455357745835</v>
      </c>
    </row>
    <row r="1462" spans="1:10" ht="12.75">
      <c r="A1462" s="537" t="s">
        <v>311</v>
      </c>
      <c r="B1462" s="537" t="s">
        <v>474</v>
      </c>
      <c r="C1462" s="659" t="s">
        <v>475</v>
      </c>
      <c r="D1462" s="659"/>
      <c r="E1462" s="659"/>
      <c r="F1462" s="659"/>
      <c r="G1462" s="660"/>
      <c r="H1462" s="584" t="s">
        <v>2797</v>
      </c>
      <c r="I1462" s="531" t="s">
        <v>2798</v>
      </c>
      <c r="J1462" s="532">
        <v>90.6507423750451</v>
      </c>
    </row>
    <row r="1463" spans="1:10" ht="12.75">
      <c r="A1463" s="551" t="s">
        <v>311</v>
      </c>
      <c r="B1463" s="551" t="s">
        <v>476</v>
      </c>
      <c r="C1463" s="657" t="s">
        <v>477</v>
      </c>
      <c r="D1463" s="657"/>
      <c r="E1463" s="657"/>
      <c r="F1463" s="657"/>
      <c r="G1463" s="658"/>
      <c r="H1463" s="582" t="s">
        <v>311</v>
      </c>
      <c r="I1463" s="530" t="s">
        <v>2799</v>
      </c>
      <c r="J1463" s="532"/>
    </row>
    <row r="1464" spans="1:10" ht="12.75">
      <c r="A1464" s="551" t="s">
        <v>311</v>
      </c>
      <c r="B1464" s="551" t="s">
        <v>478</v>
      </c>
      <c r="C1464" s="657" t="s">
        <v>479</v>
      </c>
      <c r="D1464" s="657"/>
      <c r="E1464" s="657"/>
      <c r="F1464" s="657"/>
      <c r="G1464" s="658"/>
      <c r="H1464" s="582" t="s">
        <v>311</v>
      </c>
      <c r="I1464" s="530" t="s">
        <v>2800</v>
      </c>
      <c r="J1464" s="532"/>
    </row>
    <row r="1465" spans="1:10" ht="12.75">
      <c r="A1465" s="537" t="s">
        <v>311</v>
      </c>
      <c r="B1465" s="537" t="s">
        <v>488</v>
      </c>
      <c r="C1465" s="659" t="s">
        <v>489</v>
      </c>
      <c r="D1465" s="659"/>
      <c r="E1465" s="659"/>
      <c r="F1465" s="659"/>
      <c r="G1465" s="660"/>
      <c r="H1465" s="584" t="s">
        <v>2801</v>
      </c>
      <c r="I1465" s="531" t="s">
        <v>2802</v>
      </c>
      <c r="J1465" s="532">
        <v>17.233420526234806</v>
      </c>
    </row>
    <row r="1466" spans="1:10" ht="12.75">
      <c r="A1466" s="551" t="s">
        <v>311</v>
      </c>
      <c r="B1466" s="551" t="s">
        <v>500</v>
      </c>
      <c r="C1466" s="657" t="s">
        <v>501</v>
      </c>
      <c r="D1466" s="657"/>
      <c r="E1466" s="657"/>
      <c r="F1466" s="657"/>
      <c r="G1466" s="658"/>
      <c r="H1466" s="582" t="s">
        <v>311</v>
      </c>
      <c r="I1466" s="530" t="s">
        <v>2802</v>
      </c>
      <c r="J1466" s="532"/>
    </row>
    <row r="1467" spans="1:10" ht="12.75">
      <c r="A1467" s="537" t="s">
        <v>311</v>
      </c>
      <c r="B1467" s="537" t="s">
        <v>511</v>
      </c>
      <c r="C1467" s="659" t="s">
        <v>512</v>
      </c>
      <c r="D1467" s="659"/>
      <c r="E1467" s="659"/>
      <c r="F1467" s="659"/>
      <c r="G1467" s="660"/>
      <c r="H1467" s="584" t="s">
        <v>2803</v>
      </c>
      <c r="I1467" s="531" t="s">
        <v>2803</v>
      </c>
      <c r="J1467" s="532">
        <v>100</v>
      </c>
    </row>
    <row r="1468" spans="1:10" ht="12.75">
      <c r="A1468" s="551" t="s">
        <v>311</v>
      </c>
      <c r="B1468" s="551" t="s">
        <v>523</v>
      </c>
      <c r="C1468" s="657" t="s">
        <v>512</v>
      </c>
      <c r="D1468" s="657"/>
      <c r="E1468" s="657"/>
      <c r="F1468" s="657"/>
      <c r="G1468" s="658"/>
      <c r="H1468" s="582" t="s">
        <v>311</v>
      </c>
      <c r="I1468" s="530" t="s">
        <v>2803</v>
      </c>
      <c r="J1468" s="532"/>
    </row>
    <row r="1469" spans="1:10" ht="12.75">
      <c r="A1469" s="537" t="s">
        <v>1811</v>
      </c>
      <c r="B1469" s="537" t="s">
        <v>1264</v>
      </c>
      <c r="C1469" s="659" t="s">
        <v>2338</v>
      </c>
      <c r="D1469" s="659"/>
      <c r="E1469" s="659"/>
      <c r="F1469" s="659"/>
      <c r="G1469" s="660"/>
      <c r="H1469" s="584" t="s">
        <v>2804</v>
      </c>
      <c r="I1469" s="531" t="s">
        <v>2805</v>
      </c>
      <c r="J1469" s="532">
        <v>106.099180644331</v>
      </c>
    </row>
    <row r="1470" spans="1:10" ht="12.75">
      <c r="A1470" s="537" t="s">
        <v>311</v>
      </c>
      <c r="B1470" s="537" t="s">
        <v>474</v>
      </c>
      <c r="C1470" s="659" t="s">
        <v>475</v>
      </c>
      <c r="D1470" s="659"/>
      <c r="E1470" s="659"/>
      <c r="F1470" s="659"/>
      <c r="G1470" s="660"/>
      <c r="H1470" s="584" t="s">
        <v>2806</v>
      </c>
      <c r="I1470" s="531" t="s">
        <v>2807</v>
      </c>
      <c r="J1470" s="532">
        <v>75.13736480767422</v>
      </c>
    </row>
    <row r="1471" spans="1:10" ht="12.75">
      <c r="A1471" s="551" t="s">
        <v>311</v>
      </c>
      <c r="B1471" s="551" t="s">
        <v>480</v>
      </c>
      <c r="C1471" s="657" t="s">
        <v>481</v>
      </c>
      <c r="D1471" s="657"/>
      <c r="E1471" s="657"/>
      <c r="F1471" s="657"/>
      <c r="G1471" s="658"/>
      <c r="H1471" s="582" t="s">
        <v>311</v>
      </c>
      <c r="I1471" s="530" t="s">
        <v>2807</v>
      </c>
      <c r="J1471" s="532"/>
    </row>
    <row r="1472" spans="1:10" ht="12.75">
      <c r="A1472" s="537" t="s">
        <v>311</v>
      </c>
      <c r="B1472" s="537" t="s">
        <v>488</v>
      </c>
      <c r="C1472" s="659" t="s">
        <v>489</v>
      </c>
      <c r="D1472" s="659"/>
      <c r="E1472" s="659"/>
      <c r="F1472" s="659"/>
      <c r="G1472" s="660"/>
      <c r="H1472" s="584" t="s">
        <v>2808</v>
      </c>
      <c r="I1472" s="531" t="s">
        <v>2809</v>
      </c>
      <c r="J1472" s="532">
        <v>275.5934879131722</v>
      </c>
    </row>
    <row r="1473" spans="1:10" ht="12.75">
      <c r="A1473" s="551" t="s">
        <v>311</v>
      </c>
      <c r="B1473" s="551" t="s">
        <v>490</v>
      </c>
      <c r="C1473" s="657" t="s">
        <v>491</v>
      </c>
      <c r="D1473" s="657"/>
      <c r="E1473" s="657"/>
      <c r="F1473" s="657"/>
      <c r="G1473" s="658"/>
      <c r="H1473" s="582" t="s">
        <v>311</v>
      </c>
      <c r="I1473" s="530" t="s">
        <v>2810</v>
      </c>
      <c r="J1473" s="532"/>
    </row>
    <row r="1474" spans="1:10" ht="12.75">
      <c r="A1474" s="551" t="s">
        <v>311</v>
      </c>
      <c r="B1474" s="551" t="s">
        <v>496</v>
      </c>
      <c r="C1474" s="657" t="s">
        <v>497</v>
      </c>
      <c r="D1474" s="657"/>
      <c r="E1474" s="657"/>
      <c r="F1474" s="657"/>
      <c r="G1474" s="658"/>
      <c r="H1474" s="582" t="s">
        <v>311</v>
      </c>
      <c r="I1474" s="530" t="s">
        <v>2811</v>
      </c>
      <c r="J1474" s="532"/>
    </row>
    <row r="1475" spans="1:10" ht="12.75">
      <c r="A1475" s="551" t="s">
        <v>311</v>
      </c>
      <c r="B1475" s="551" t="s">
        <v>506</v>
      </c>
      <c r="C1475" s="657" t="s">
        <v>507</v>
      </c>
      <c r="D1475" s="657"/>
      <c r="E1475" s="657"/>
      <c r="F1475" s="657"/>
      <c r="G1475" s="658"/>
      <c r="H1475" s="582" t="s">
        <v>311</v>
      </c>
      <c r="I1475" s="530" t="s">
        <v>2812</v>
      </c>
      <c r="J1475" s="532"/>
    </row>
    <row r="1476" spans="1:10" ht="12.75">
      <c r="A1476" s="537" t="s">
        <v>311</v>
      </c>
      <c r="B1476" s="537" t="s">
        <v>511</v>
      </c>
      <c r="C1476" s="659" t="s">
        <v>512</v>
      </c>
      <c r="D1476" s="659"/>
      <c r="E1476" s="659"/>
      <c r="F1476" s="659"/>
      <c r="G1476" s="660"/>
      <c r="H1476" s="584" t="s">
        <v>2813</v>
      </c>
      <c r="I1476" s="531" t="s">
        <v>2814</v>
      </c>
      <c r="J1476" s="532">
        <v>95.28358208955223</v>
      </c>
    </row>
    <row r="1477" spans="1:10" ht="12.75">
      <c r="A1477" s="551" t="s">
        <v>311</v>
      </c>
      <c r="B1477" s="551" t="s">
        <v>515</v>
      </c>
      <c r="C1477" s="657" t="s">
        <v>516</v>
      </c>
      <c r="D1477" s="657"/>
      <c r="E1477" s="657"/>
      <c r="F1477" s="657"/>
      <c r="G1477" s="658"/>
      <c r="H1477" s="582" t="s">
        <v>311</v>
      </c>
      <c r="I1477" s="530" t="s">
        <v>2814</v>
      </c>
      <c r="J1477" s="532"/>
    </row>
    <row r="1478" spans="1:10" ht="12.75">
      <c r="A1478" s="537" t="s">
        <v>1811</v>
      </c>
      <c r="B1478" s="537" t="s">
        <v>1378</v>
      </c>
      <c r="C1478" s="659" t="s">
        <v>2365</v>
      </c>
      <c r="D1478" s="659"/>
      <c r="E1478" s="659"/>
      <c r="F1478" s="659"/>
      <c r="G1478" s="660"/>
      <c r="H1478" s="584" t="s">
        <v>2815</v>
      </c>
      <c r="I1478" s="531" t="s">
        <v>2816</v>
      </c>
      <c r="J1478" s="532">
        <v>24.831207801950487</v>
      </c>
    </row>
    <row r="1479" spans="1:10" ht="12.75">
      <c r="A1479" s="537" t="s">
        <v>311</v>
      </c>
      <c r="B1479" s="537" t="s">
        <v>464</v>
      </c>
      <c r="C1479" s="659" t="s">
        <v>465</v>
      </c>
      <c r="D1479" s="659"/>
      <c r="E1479" s="659"/>
      <c r="F1479" s="659"/>
      <c r="G1479" s="660"/>
      <c r="H1479" s="584" t="s">
        <v>2817</v>
      </c>
      <c r="I1479" s="531" t="s">
        <v>2818</v>
      </c>
      <c r="J1479" s="532">
        <v>15.138233310856371</v>
      </c>
    </row>
    <row r="1480" spans="1:10" ht="12.75">
      <c r="A1480" s="551" t="s">
        <v>311</v>
      </c>
      <c r="B1480" s="551" t="s">
        <v>466</v>
      </c>
      <c r="C1480" s="657" t="s">
        <v>467</v>
      </c>
      <c r="D1480" s="657"/>
      <c r="E1480" s="657"/>
      <c r="F1480" s="657"/>
      <c r="G1480" s="658"/>
      <c r="H1480" s="582" t="s">
        <v>311</v>
      </c>
      <c r="I1480" s="530" t="s">
        <v>2819</v>
      </c>
      <c r="J1480" s="532"/>
    </row>
    <row r="1481" spans="1:10" ht="12.75">
      <c r="A1481" s="551" t="s">
        <v>311</v>
      </c>
      <c r="B1481" s="551" t="s">
        <v>472</v>
      </c>
      <c r="C1481" s="657" t="s">
        <v>473</v>
      </c>
      <c r="D1481" s="657"/>
      <c r="E1481" s="657"/>
      <c r="F1481" s="657"/>
      <c r="G1481" s="658"/>
      <c r="H1481" s="582" t="s">
        <v>311</v>
      </c>
      <c r="I1481" s="530" t="s">
        <v>2820</v>
      </c>
      <c r="J1481" s="532"/>
    </row>
    <row r="1482" spans="1:10" ht="12.75">
      <c r="A1482" s="537" t="s">
        <v>311</v>
      </c>
      <c r="B1482" s="537" t="s">
        <v>474</v>
      </c>
      <c r="C1482" s="659" t="s">
        <v>475</v>
      </c>
      <c r="D1482" s="659"/>
      <c r="E1482" s="659"/>
      <c r="F1482" s="659"/>
      <c r="G1482" s="660"/>
      <c r="H1482" s="584" t="s">
        <v>2821</v>
      </c>
      <c r="I1482" s="531" t="s">
        <v>1227</v>
      </c>
      <c r="J1482" s="532">
        <v>0</v>
      </c>
    </row>
    <row r="1483" spans="1:10" ht="12.75">
      <c r="A1483" s="551" t="s">
        <v>311</v>
      </c>
      <c r="B1483" s="551" t="s">
        <v>486</v>
      </c>
      <c r="C1483" s="657" t="s">
        <v>487</v>
      </c>
      <c r="D1483" s="657"/>
      <c r="E1483" s="657"/>
      <c r="F1483" s="657"/>
      <c r="G1483" s="658"/>
      <c r="H1483" s="582" t="s">
        <v>311</v>
      </c>
      <c r="I1483" s="530" t="s">
        <v>1227</v>
      </c>
      <c r="J1483" s="532"/>
    </row>
    <row r="1484" spans="1:10" ht="12.75">
      <c r="A1484" s="537" t="s">
        <v>311</v>
      </c>
      <c r="B1484" s="537" t="s">
        <v>488</v>
      </c>
      <c r="C1484" s="659" t="s">
        <v>489</v>
      </c>
      <c r="D1484" s="659"/>
      <c r="E1484" s="659"/>
      <c r="F1484" s="659"/>
      <c r="G1484" s="660"/>
      <c r="H1484" s="584" t="s">
        <v>1226</v>
      </c>
      <c r="I1484" s="531" t="s">
        <v>2735</v>
      </c>
      <c r="J1484" s="532">
        <v>43.75</v>
      </c>
    </row>
    <row r="1485" spans="1:10" ht="12.75">
      <c r="A1485" s="551" t="s">
        <v>311</v>
      </c>
      <c r="B1485" s="551" t="s">
        <v>490</v>
      </c>
      <c r="C1485" s="657" t="s">
        <v>491</v>
      </c>
      <c r="D1485" s="657"/>
      <c r="E1485" s="657"/>
      <c r="F1485" s="657"/>
      <c r="G1485" s="658"/>
      <c r="H1485" s="582" t="s">
        <v>311</v>
      </c>
      <c r="I1485" s="530" t="s">
        <v>2735</v>
      </c>
      <c r="J1485" s="532"/>
    </row>
    <row r="1486" spans="1:10" ht="12.75">
      <c r="A1486" s="537" t="s">
        <v>1811</v>
      </c>
      <c r="B1486" s="537" t="s">
        <v>2373</v>
      </c>
      <c r="C1486" s="659" t="s">
        <v>2374</v>
      </c>
      <c r="D1486" s="659"/>
      <c r="E1486" s="659"/>
      <c r="F1486" s="659"/>
      <c r="G1486" s="660"/>
      <c r="H1486" s="584" t="s">
        <v>2822</v>
      </c>
      <c r="I1486" s="531" t="s">
        <v>2823</v>
      </c>
      <c r="J1486" s="532">
        <v>70.2797780358756</v>
      </c>
    </row>
    <row r="1487" spans="1:10" ht="12.75">
      <c r="A1487" s="537" t="s">
        <v>311</v>
      </c>
      <c r="B1487" s="537" t="s">
        <v>464</v>
      </c>
      <c r="C1487" s="659" t="s">
        <v>465</v>
      </c>
      <c r="D1487" s="659"/>
      <c r="E1487" s="659"/>
      <c r="F1487" s="659"/>
      <c r="G1487" s="660"/>
      <c r="H1487" s="584" t="s">
        <v>2824</v>
      </c>
      <c r="I1487" s="531" t="s">
        <v>2825</v>
      </c>
      <c r="J1487" s="532">
        <v>39.284285714285716</v>
      </c>
    </row>
    <row r="1488" spans="1:10" ht="12.75">
      <c r="A1488" s="551" t="s">
        <v>311</v>
      </c>
      <c r="B1488" s="551" t="s">
        <v>466</v>
      </c>
      <c r="C1488" s="657" t="s">
        <v>467</v>
      </c>
      <c r="D1488" s="657"/>
      <c r="E1488" s="657"/>
      <c r="F1488" s="657"/>
      <c r="G1488" s="658"/>
      <c r="H1488" s="582" t="s">
        <v>311</v>
      </c>
      <c r="I1488" s="530" t="s">
        <v>2825</v>
      </c>
      <c r="J1488" s="532"/>
    </row>
    <row r="1489" spans="1:10" ht="12.75">
      <c r="A1489" s="551" t="s">
        <v>311</v>
      </c>
      <c r="B1489" s="551" t="s">
        <v>470</v>
      </c>
      <c r="C1489" s="657" t="s">
        <v>471</v>
      </c>
      <c r="D1489" s="657"/>
      <c r="E1489" s="657"/>
      <c r="F1489" s="657"/>
      <c r="G1489" s="658"/>
      <c r="H1489" s="582" t="s">
        <v>311</v>
      </c>
      <c r="I1489" s="530" t="s">
        <v>1227</v>
      </c>
      <c r="J1489" s="532"/>
    </row>
    <row r="1490" spans="1:10" ht="12.75">
      <c r="A1490" s="537" t="s">
        <v>311</v>
      </c>
      <c r="B1490" s="537" t="s">
        <v>488</v>
      </c>
      <c r="C1490" s="659" t="s">
        <v>489</v>
      </c>
      <c r="D1490" s="659"/>
      <c r="E1490" s="659"/>
      <c r="F1490" s="659"/>
      <c r="G1490" s="660"/>
      <c r="H1490" s="584" t="s">
        <v>2826</v>
      </c>
      <c r="I1490" s="531" t="s">
        <v>2827</v>
      </c>
      <c r="J1490" s="532">
        <v>77.11450622145219</v>
      </c>
    </row>
    <row r="1491" spans="1:10" ht="12.75">
      <c r="A1491" s="551" t="s">
        <v>311</v>
      </c>
      <c r="B1491" s="551" t="s">
        <v>502</v>
      </c>
      <c r="C1491" s="657" t="s">
        <v>503</v>
      </c>
      <c r="D1491" s="657"/>
      <c r="E1491" s="657"/>
      <c r="F1491" s="657"/>
      <c r="G1491" s="658"/>
      <c r="H1491" s="582" t="s">
        <v>311</v>
      </c>
      <c r="I1491" s="530" t="s">
        <v>2827</v>
      </c>
      <c r="J1491" s="532"/>
    </row>
    <row r="1492" spans="1:10" ht="12.75">
      <c r="A1492" s="537" t="s">
        <v>1811</v>
      </c>
      <c r="B1492" s="537" t="s">
        <v>1949</v>
      </c>
      <c r="C1492" s="659" t="s">
        <v>2383</v>
      </c>
      <c r="D1492" s="659"/>
      <c r="E1492" s="659"/>
      <c r="F1492" s="659"/>
      <c r="G1492" s="660"/>
      <c r="H1492" s="584" t="s">
        <v>1620</v>
      </c>
      <c r="I1492" s="531" t="s">
        <v>1227</v>
      </c>
      <c r="J1492" s="532">
        <v>0</v>
      </c>
    </row>
    <row r="1493" spans="1:10" ht="12.75">
      <c r="A1493" s="537" t="s">
        <v>311</v>
      </c>
      <c r="B1493" s="537" t="s">
        <v>464</v>
      </c>
      <c r="C1493" s="659" t="s">
        <v>465</v>
      </c>
      <c r="D1493" s="659"/>
      <c r="E1493" s="659"/>
      <c r="F1493" s="659"/>
      <c r="G1493" s="660"/>
      <c r="H1493" s="584" t="s">
        <v>2828</v>
      </c>
      <c r="I1493" s="531" t="s">
        <v>1227</v>
      </c>
      <c r="J1493" s="532">
        <v>0</v>
      </c>
    </row>
    <row r="1494" spans="1:10" ht="12.75">
      <c r="A1494" s="551" t="s">
        <v>311</v>
      </c>
      <c r="B1494" s="551" t="s">
        <v>466</v>
      </c>
      <c r="C1494" s="657" t="s">
        <v>467</v>
      </c>
      <c r="D1494" s="657"/>
      <c r="E1494" s="657"/>
      <c r="F1494" s="657"/>
      <c r="G1494" s="658"/>
      <c r="H1494" s="582" t="s">
        <v>311</v>
      </c>
      <c r="I1494" s="530" t="s">
        <v>1227</v>
      </c>
      <c r="J1494" s="532"/>
    </row>
    <row r="1495" spans="1:10" ht="12.75">
      <c r="A1495" s="537" t="s">
        <v>311</v>
      </c>
      <c r="B1495" s="537" t="s">
        <v>474</v>
      </c>
      <c r="C1495" s="659" t="s">
        <v>475</v>
      </c>
      <c r="D1495" s="659"/>
      <c r="E1495" s="659"/>
      <c r="F1495" s="659"/>
      <c r="G1495" s="660"/>
      <c r="H1495" s="584" t="s">
        <v>2828</v>
      </c>
      <c r="I1495" s="531" t="s">
        <v>1227</v>
      </c>
      <c r="J1495" s="532">
        <v>0</v>
      </c>
    </row>
    <row r="1496" spans="1:10" ht="12.75">
      <c r="A1496" s="551" t="s">
        <v>311</v>
      </c>
      <c r="B1496" s="551" t="s">
        <v>476</v>
      </c>
      <c r="C1496" s="657" t="s">
        <v>477</v>
      </c>
      <c r="D1496" s="657"/>
      <c r="E1496" s="657"/>
      <c r="F1496" s="657"/>
      <c r="G1496" s="658"/>
      <c r="H1496" s="582" t="s">
        <v>311</v>
      </c>
      <c r="I1496" s="530" t="s">
        <v>1227</v>
      </c>
      <c r="J1496" s="532"/>
    </row>
    <row r="1497" spans="1:10" ht="12.75">
      <c r="A1497" s="537" t="s">
        <v>1811</v>
      </c>
      <c r="B1497" s="537" t="s">
        <v>2387</v>
      </c>
      <c r="C1497" s="659" t="s">
        <v>2388</v>
      </c>
      <c r="D1497" s="659"/>
      <c r="E1497" s="659"/>
      <c r="F1497" s="659"/>
      <c r="G1497" s="660"/>
      <c r="H1497" s="584" t="s">
        <v>2829</v>
      </c>
      <c r="I1497" s="531" t="s">
        <v>1227</v>
      </c>
      <c r="J1497" s="532">
        <v>0</v>
      </c>
    </row>
    <row r="1498" spans="1:10" ht="12.75">
      <c r="A1498" s="537" t="s">
        <v>311</v>
      </c>
      <c r="B1498" s="537" t="s">
        <v>445</v>
      </c>
      <c r="C1498" s="659" t="s">
        <v>446</v>
      </c>
      <c r="D1498" s="659"/>
      <c r="E1498" s="659"/>
      <c r="F1498" s="659"/>
      <c r="G1498" s="660"/>
      <c r="H1498" s="584" t="s">
        <v>1726</v>
      </c>
      <c r="I1498" s="531" t="s">
        <v>1227</v>
      </c>
      <c r="J1498" s="532">
        <v>0</v>
      </c>
    </row>
    <row r="1499" spans="1:10" ht="12.75">
      <c r="A1499" s="551" t="s">
        <v>311</v>
      </c>
      <c r="B1499" s="551" t="s">
        <v>447</v>
      </c>
      <c r="C1499" s="657" t="s">
        <v>448</v>
      </c>
      <c r="D1499" s="657"/>
      <c r="E1499" s="657"/>
      <c r="F1499" s="657"/>
      <c r="G1499" s="658"/>
      <c r="H1499" s="582" t="s">
        <v>311</v>
      </c>
      <c r="I1499" s="530" t="s">
        <v>1227</v>
      </c>
      <c r="J1499" s="532"/>
    </row>
    <row r="1500" spans="1:10" ht="12.75">
      <c r="A1500" s="537" t="s">
        <v>311</v>
      </c>
      <c r="B1500" s="537" t="s">
        <v>454</v>
      </c>
      <c r="C1500" s="659" t="s">
        <v>455</v>
      </c>
      <c r="D1500" s="659"/>
      <c r="E1500" s="659"/>
      <c r="F1500" s="659"/>
      <c r="G1500" s="660"/>
      <c r="H1500" s="584" t="s">
        <v>2830</v>
      </c>
      <c r="I1500" s="531" t="s">
        <v>1227</v>
      </c>
      <c r="J1500" s="532">
        <v>0</v>
      </c>
    </row>
    <row r="1501" spans="1:10" ht="12.75">
      <c r="A1501" s="551" t="s">
        <v>311</v>
      </c>
      <c r="B1501" s="551" t="s">
        <v>458</v>
      </c>
      <c r="C1501" s="657" t="s">
        <v>459</v>
      </c>
      <c r="D1501" s="657"/>
      <c r="E1501" s="657"/>
      <c r="F1501" s="657"/>
      <c r="G1501" s="658"/>
      <c r="H1501" s="582" t="s">
        <v>311</v>
      </c>
      <c r="I1501" s="530" t="s">
        <v>1227</v>
      </c>
      <c r="J1501" s="532"/>
    </row>
    <row r="1502" spans="1:10" ht="12.75">
      <c r="A1502" s="551" t="s">
        <v>311</v>
      </c>
      <c r="B1502" s="551" t="s">
        <v>460</v>
      </c>
      <c r="C1502" s="657" t="s">
        <v>461</v>
      </c>
      <c r="D1502" s="657"/>
      <c r="E1502" s="657"/>
      <c r="F1502" s="657"/>
      <c r="G1502" s="658"/>
      <c r="H1502" s="582" t="s">
        <v>311</v>
      </c>
      <c r="I1502" s="530" t="s">
        <v>1227</v>
      </c>
      <c r="J1502" s="532"/>
    </row>
    <row r="1503" spans="1:10" ht="12.75">
      <c r="A1503" s="537" t="s">
        <v>1811</v>
      </c>
      <c r="B1503" s="537" t="s">
        <v>2397</v>
      </c>
      <c r="C1503" s="659" t="s">
        <v>2120</v>
      </c>
      <c r="D1503" s="659"/>
      <c r="E1503" s="659"/>
      <c r="F1503" s="659"/>
      <c r="G1503" s="660"/>
      <c r="H1503" s="584" t="s">
        <v>2496</v>
      </c>
      <c r="I1503" s="531" t="s">
        <v>2831</v>
      </c>
      <c r="J1503" s="532">
        <v>65.34918276374442</v>
      </c>
    </row>
    <row r="1504" spans="1:10" ht="12.75">
      <c r="A1504" s="537" t="s">
        <v>311</v>
      </c>
      <c r="B1504" s="537" t="s">
        <v>474</v>
      </c>
      <c r="C1504" s="659" t="s">
        <v>475</v>
      </c>
      <c r="D1504" s="659"/>
      <c r="E1504" s="659"/>
      <c r="F1504" s="659"/>
      <c r="G1504" s="660"/>
      <c r="H1504" s="584" t="s">
        <v>2832</v>
      </c>
      <c r="I1504" s="531" t="s">
        <v>2831</v>
      </c>
      <c r="J1504" s="532">
        <v>79.52983725135624</v>
      </c>
    </row>
    <row r="1505" spans="1:10" ht="12.75">
      <c r="A1505" s="551" t="s">
        <v>311</v>
      </c>
      <c r="B1505" s="551" t="s">
        <v>476</v>
      </c>
      <c r="C1505" s="657" t="s">
        <v>477</v>
      </c>
      <c r="D1505" s="657"/>
      <c r="E1505" s="657"/>
      <c r="F1505" s="657"/>
      <c r="G1505" s="658"/>
      <c r="H1505" s="582" t="s">
        <v>311</v>
      </c>
      <c r="I1505" s="530" t="s">
        <v>2831</v>
      </c>
      <c r="J1505" s="532"/>
    </row>
    <row r="1506" spans="1:10" ht="12.75">
      <c r="A1506" s="537" t="s">
        <v>311</v>
      </c>
      <c r="B1506" s="537" t="s">
        <v>488</v>
      </c>
      <c r="C1506" s="659" t="s">
        <v>489</v>
      </c>
      <c r="D1506" s="659"/>
      <c r="E1506" s="659"/>
      <c r="F1506" s="659"/>
      <c r="G1506" s="660"/>
      <c r="H1506" s="584" t="s">
        <v>1531</v>
      </c>
      <c r="I1506" s="531" t="s">
        <v>1227</v>
      </c>
      <c r="J1506" s="532">
        <v>0</v>
      </c>
    </row>
    <row r="1507" spans="1:10" ht="12.75">
      <c r="A1507" s="551" t="s">
        <v>311</v>
      </c>
      <c r="B1507" s="551" t="s">
        <v>490</v>
      </c>
      <c r="C1507" s="657" t="s">
        <v>491</v>
      </c>
      <c r="D1507" s="657"/>
      <c r="E1507" s="657"/>
      <c r="F1507" s="657"/>
      <c r="G1507" s="658"/>
      <c r="H1507" s="582" t="s">
        <v>311</v>
      </c>
      <c r="I1507" s="530" t="s">
        <v>1227</v>
      </c>
      <c r="J1507" s="532"/>
    </row>
    <row r="1508" spans="1:10" ht="12.75">
      <c r="A1508" s="551" t="s">
        <v>311</v>
      </c>
      <c r="B1508" s="551" t="s">
        <v>506</v>
      </c>
      <c r="C1508" s="657" t="s">
        <v>507</v>
      </c>
      <c r="D1508" s="657"/>
      <c r="E1508" s="657"/>
      <c r="F1508" s="657"/>
      <c r="G1508" s="658"/>
      <c r="H1508" s="582" t="s">
        <v>311</v>
      </c>
      <c r="I1508" s="530" t="s">
        <v>1227</v>
      </c>
      <c r="J1508" s="532"/>
    </row>
    <row r="1509" spans="1:10" ht="12.75">
      <c r="A1509" s="537" t="s">
        <v>1811</v>
      </c>
      <c r="B1509" s="537" t="s">
        <v>1481</v>
      </c>
      <c r="C1509" s="659" t="s">
        <v>2430</v>
      </c>
      <c r="D1509" s="659"/>
      <c r="E1509" s="659"/>
      <c r="F1509" s="659"/>
      <c r="G1509" s="660"/>
      <c r="H1509" s="584" t="s">
        <v>2833</v>
      </c>
      <c r="I1509" s="531" t="s">
        <v>2834</v>
      </c>
      <c r="J1509" s="532">
        <v>99.72984855886664</v>
      </c>
    </row>
    <row r="1510" spans="1:10" ht="12.75">
      <c r="A1510" s="537" t="s">
        <v>311</v>
      </c>
      <c r="B1510" s="537" t="s">
        <v>605</v>
      </c>
      <c r="C1510" s="659" t="s">
        <v>606</v>
      </c>
      <c r="D1510" s="659"/>
      <c r="E1510" s="659"/>
      <c r="F1510" s="659"/>
      <c r="G1510" s="660"/>
      <c r="H1510" s="584" t="s">
        <v>2835</v>
      </c>
      <c r="I1510" s="531" t="s">
        <v>2836</v>
      </c>
      <c r="J1510" s="532">
        <v>99.60129776496035</v>
      </c>
    </row>
    <row r="1511" spans="1:10" ht="12.75">
      <c r="A1511" s="551" t="s">
        <v>311</v>
      </c>
      <c r="B1511" s="551" t="s">
        <v>607</v>
      </c>
      <c r="C1511" s="657" t="s">
        <v>434</v>
      </c>
      <c r="D1511" s="657"/>
      <c r="E1511" s="657"/>
      <c r="F1511" s="657"/>
      <c r="G1511" s="658"/>
      <c r="H1511" s="582" t="s">
        <v>311</v>
      </c>
      <c r="I1511" s="530" t="s">
        <v>2837</v>
      </c>
      <c r="J1511" s="532"/>
    </row>
    <row r="1512" spans="1:10" ht="12.75">
      <c r="A1512" s="551" t="s">
        <v>311</v>
      </c>
      <c r="B1512" s="551" t="s">
        <v>612</v>
      </c>
      <c r="C1512" s="657" t="s">
        <v>437</v>
      </c>
      <c r="D1512" s="657"/>
      <c r="E1512" s="657"/>
      <c r="F1512" s="657"/>
      <c r="G1512" s="658"/>
      <c r="H1512" s="582" t="s">
        <v>311</v>
      </c>
      <c r="I1512" s="530" t="s">
        <v>2838</v>
      </c>
      <c r="J1512" s="532"/>
    </row>
    <row r="1513" spans="1:10" ht="12.75">
      <c r="A1513" s="537" t="s">
        <v>311</v>
      </c>
      <c r="B1513" s="537" t="s">
        <v>623</v>
      </c>
      <c r="C1513" s="659" t="s">
        <v>624</v>
      </c>
      <c r="D1513" s="659"/>
      <c r="E1513" s="659"/>
      <c r="F1513" s="659"/>
      <c r="G1513" s="660"/>
      <c r="H1513" s="584" t="s">
        <v>1434</v>
      </c>
      <c r="I1513" s="531" t="s">
        <v>1434</v>
      </c>
      <c r="J1513" s="532">
        <v>100</v>
      </c>
    </row>
    <row r="1514" spans="1:10" ht="12.75">
      <c r="A1514" s="551" t="s">
        <v>311</v>
      </c>
      <c r="B1514" s="551" t="s">
        <v>625</v>
      </c>
      <c r="C1514" s="657" t="s">
        <v>626</v>
      </c>
      <c r="D1514" s="657"/>
      <c r="E1514" s="657"/>
      <c r="F1514" s="657"/>
      <c r="G1514" s="658"/>
      <c r="H1514" s="582" t="s">
        <v>311</v>
      </c>
      <c r="I1514" s="530" t="s">
        <v>1434</v>
      </c>
      <c r="J1514" s="532"/>
    </row>
    <row r="1515" spans="1:10" ht="12.75">
      <c r="A1515" s="537" t="s">
        <v>1811</v>
      </c>
      <c r="B1515" s="537" t="s">
        <v>1289</v>
      </c>
      <c r="C1515" s="659" t="s">
        <v>2437</v>
      </c>
      <c r="D1515" s="659"/>
      <c r="E1515" s="659"/>
      <c r="F1515" s="659"/>
      <c r="G1515" s="660"/>
      <c r="H1515" s="584" t="s">
        <v>2839</v>
      </c>
      <c r="I1515" s="531" t="s">
        <v>2840</v>
      </c>
      <c r="J1515" s="532">
        <v>160.1219176546142</v>
      </c>
    </row>
    <row r="1516" spans="1:10" ht="12.75">
      <c r="A1516" s="537" t="s">
        <v>311</v>
      </c>
      <c r="B1516" s="537" t="s">
        <v>591</v>
      </c>
      <c r="C1516" s="659" t="s">
        <v>592</v>
      </c>
      <c r="D1516" s="659"/>
      <c r="E1516" s="659"/>
      <c r="F1516" s="659"/>
      <c r="G1516" s="660"/>
      <c r="H1516" s="584" t="s">
        <v>1227</v>
      </c>
      <c r="I1516" s="531" t="s">
        <v>1528</v>
      </c>
      <c r="J1516" s="532">
        <v>0</v>
      </c>
    </row>
    <row r="1517" spans="1:10" ht="12.75">
      <c r="A1517" s="551" t="s">
        <v>311</v>
      </c>
      <c r="B1517" s="551" t="s">
        <v>593</v>
      </c>
      <c r="C1517" s="657" t="s">
        <v>594</v>
      </c>
      <c r="D1517" s="657"/>
      <c r="E1517" s="657"/>
      <c r="F1517" s="657"/>
      <c r="G1517" s="658"/>
      <c r="H1517" s="582" t="s">
        <v>311</v>
      </c>
      <c r="I1517" s="530" t="s">
        <v>1528</v>
      </c>
      <c r="J1517" s="532"/>
    </row>
    <row r="1518" spans="1:10" ht="12.75">
      <c r="A1518" s="537" t="s">
        <v>311</v>
      </c>
      <c r="B1518" s="537" t="s">
        <v>605</v>
      </c>
      <c r="C1518" s="659" t="s">
        <v>606</v>
      </c>
      <c r="D1518" s="659"/>
      <c r="E1518" s="659"/>
      <c r="F1518" s="659"/>
      <c r="G1518" s="660"/>
      <c r="H1518" s="584" t="s">
        <v>1201</v>
      </c>
      <c r="I1518" s="531" t="s">
        <v>2841</v>
      </c>
      <c r="J1518" s="532">
        <v>207.11875</v>
      </c>
    </row>
    <row r="1519" spans="1:10" ht="12.75">
      <c r="A1519" s="551" t="s">
        <v>311</v>
      </c>
      <c r="B1519" s="551" t="s">
        <v>607</v>
      </c>
      <c r="C1519" s="657" t="s">
        <v>434</v>
      </c>
      <c r="D1519" s="657"/>
      <c r="E1519" s="657"/>
      <c r="F1519" s="657"/>
      <c r="G1519" s="658"/>
      <c r="H1519" s="582" t="s">
        <v>311</v>
      </c>
      <c r="I1519" s="530" t="s">
        <v>2841</v>
      </c>
      <c r="J1519" s="532"/>
    </row>
    <row r="1520" spans="1:10" ht="12.75">
      <c r="A1520" s="537" t="s">
        <v>311</v>
      </c>
      <c r="B1520" s="537" t="s">
        <v>616</v>
      </c>
      <c r="C1520" s="659" t="s">
        <v>617</v>
      </c>
      <c r="D1520" s="659"/>
      <c r="E1520" s="659"/>
      <c r="F1520" s="659"/>
      <c r="G1520" s="660"/>
      <c r="H1520" s="584" t="s">
        <v>2842</v>
      </c>
      <c r="I1520" s="531" t="s">
        <v>2843</v>
      </c>
      <c r="J1520" s="532">
        <v>144.2454448840574</v>
      </c>
    </row>
    <row r="1521" spans="1:10" ht="12.75">
      <c r="A1521" s="551" t="s">
        <v>311</v>
      </c>
      <c r="B1521" s="551" t="s">
        <v>618</v>
      </c>
      <c r="C1521" s="657" t="s">
        <v>619</v>
      </c>
      <c r="D1521" s="657"/>
      <c r="E1521" s="657"/>
      <c r="F1521" s="657"/>
      <c r="G1521" s="658"/>
      <c r="H1521" s="582" t="s">
        <v>311</v>
      </c>
      <c r="I1521" s="530" t="s">
        <v>2843</v>
      </c>
      <c r="J1521" s="532"/>
    </row>
    <row r="1522" spans="1:10" ht="12.75">
      <c r="A1522" s="537" t="s">
        <v>1811</v>
      </c>
      <c r="B1522" s="537" t="s">
        <v>1825</v>
      </c>
      <c r="C1522" s="659" t="s">
        <v>1826</v>
      </c>
      <c r="D1522" s="659"/>
      <c r="E1522" s="659"/>
      <c r="F1522" s="659"/>
      <c r="G1522" s="660"/>
      <c r="H1522" s="584" t="s">
        <v>2737</v>
      </c>
      <c r="I1522" s="531" t="s">
        <v>2738</v>
      </c>
      <c r="J1522" s="532">
        <v>35.061054296257254</v>
      </c>
    </row>
    <row r="1523" spans="1:10" ht="12.75">
      <c r="A1523" s="537" t="s">
        <v>311</v>
      </c>
      <c r="B1523" s="537" t="s">
        <v>445</v>
      </c>
      <c r="C1523" s="659" t="s">
        <v>446</v>
      </c>
      <c r="D1523" s="659"/>
      <c r="E1523" s="659"/>
      <c r="F1523" s="659"/>
      <c r="G1523" s="660"/>
      <c r="H1523" s="584" t="s">
        <v>2844</v>
      </c>
      <c r="I1523" s="531" t="s">
        <v>2845</v>
      </c>
      <c r="J1523" s="532">
        <v>38.261088739746455</v>
      </c>
    </row>
    <row r="1524" spans="1:10" ht="12.75">
      <c r="A1524" s="551" t="s">
        <v>311</v>
      </c>
      <c r="B1524" s="551" t="s">
        <v>447</v>
      </c>
      <c r="C1524" s="657" t="s">
        <v>448</v>
      </c>
      <c r="D1524" s="657"/>
      <c r="E1524" s="657"/>
      <c r="F1524" s="657"/>
      <c r="G1524" s="658"/>
      <c r="H1524" s="582" t="s">
        <v>311</v>
      </c>
      <c r="I1524" s="530" t="s">
        <v>2845</v>
      </c>
      <c r="J1524" s="532"/>
    </row>
    <row r="1525" spans="1:10" ht="12.75">
      <c r="A1525" s="537" t="s">
        <v>311</v>
      </c>
      <c r="B1525" s="537" t="s">
        <v>451</v>
      </c>
      <c r="C1525" s="659" t="s">
        <v>452</v>
      </c>
      <c r="D1525" s="659"/>
      <c r="E1525" s="659"/>
      <c r="F1525" s="659"/>
      <c r="G1525" s="660"/>
      <c r="H1525" s="584" t="s">
        <v>1340</v>
      </c>
      <c r="I1525" s="531" t="s">
        <v>2846</v>
      </c>
      <c r="J1525" s="532">
        <v>70</v>
      </c>
    </row>
    <row r="1526" spans="1:10" ht="12.75">
      <c r="A1526" s="551" t="s">
        <v>311</v>
      </c>
      <c r="B1526" s="551" t="s">
        <v>453</v>
      </c>
      <c r="C1526" s="657" t="s">
        <v>452</v>
      </c>
      <c r="D1526" s="657"/>
      <c r="E1526" s="657"/>
      <c r="F1526" s="657"/>
      <c r="G1526" s="658"/>
      <c r="H1526" s="582" t="s">
        <v>311</v>
      </c>
      <c r="I1526" s="530" t="s">
        <v>2846</v>
      </c>
      <c r="J1526" s="532"/>
    </row>
    <row r="1527" spans="1:10" ht="12.75">
      <c r="A1527" s="537" t="s">
        <v>311</v>
      </c>
      <c r="B1527" s="537" t="s">
        <v>454</v>
      </c>
      <c r="C1527" s="659" t="s">
        <v>455</v>
      </c>
      <c r="D1527" s="659"/>
      <c r="E1527" s="659"/>
      <c r="F1527" s="659"/>
      <c r="G1527" s="660"/>
      <c r="H1527" s="584" t="s">
        <v>2847</v>
      </c>
      <c r="I1527" s="531" t="s">
        <v>2848</v>
      </c>
      <c r="J1527" s="532">
        <v>35.35646551724138</v>
      </c>
    </row>
    <row r="1528" spans="1:10" ht="12.75">
      <c r="A1528" s="551" t="s">
        <v>311</v>
      </c>
      <c r="B1528" s="551" t="s">
        <v>458</v>
      </c>
      <c r="C1528" s="657" t="s">
        <v>459</v>
      </c>
      <c r="D1528" s="657"/>
      <c r="E1528" s="657"/>
      <c r="F1528" s="657"/>
      <c r="G1528" s="658"/>
      <c r="H1528" s="582" t="s">
        <v>311</v>
      </c>
      <c r="I1528" s="530" t="s">
        <v>2849</v>
      </c>
      <c r="J1528" s="532"/>
    </row>
    <row r="1529" spans="1:10" ht="12.75">
      <c r="A1529" s="551" t="s">
        <v>311</v>
      </c>
      <c r="B1529" s="551" t="s">
        <v>460</v>
      </c>
      <c r="C1529" s="657" t="s">
        <v>461</v>
      </c>
      <c r="D1529" s="657"/>
      <c r="E1529" s="657"/>
      <c r="F1529" s="657"/>
      <c r="G1529" s="658"/>
      <c r="H1529" s="582" t="s">
        <v>311</v>
      </c>
      <c r="I1529" s="530" t="s">
        <v>2850</v>
      </c>
      <c r="J1529" s="532"/>
    </row>
    <row r="1530" spans="1:10" ht="12.75">
      <c r="A1530" s="537" t="s">
        <v>311</v>
      </c>
      <c r="B1530" s="537" t="s">
        <v>464</v>
      </c>
      <c r="C1530" s="659" t="s">
        <v>465</v>
      </c>
      <c r="D1530" s="659"/>
      <c r="E1530" s="659"/>
      <c r="F1530" s="659"/>
      <c r="G1530" s="660"/>
      <c r="H1530" s="584" t="s">
        <v>2851</v>
      </c>
      <c r="I1530" s="531" t="s">
        <v>1227</v>
      </c>
      <c r="J1530" s="532">
        <v>0</v>
      </c>
    </row>
    <row r="1531" spans="1:10" ht="12.75">
      <c r="A1531" s="551" t="s">
        <v>311</v>
      </c>
      <c r="B1531" s="551" t="s">
        <v>466</v>
      </c>
      <c r="C1531" s="657" t="s">
        <v>467</v>
      </c>
      <c r="D1531" s="657"/>
      <c r="E1531" s="657"/>
      <c r="F1531" s="657"/>
      <c r="G1531" s="658"/>
      <c r="H1531" s="582" t="s">
        <v>311</v>
      </c>
      <c r="I1531" s="530" t="s">
        <v>1227</v>
      </c>
      <c r="J1531" s="532"/>
    </row>
    <row r="1532" spans="1:10" ht="12.75">
      <c r="A1532" s="551" t="s">
        <v>311</v>
      </c>
      <c r="B1532" s="551" t="s">
        <v>468</v>
      </c>
      <c r="C1532" s="657" t="s">
        <v>469</v>
      </c>
      <c r="D1532" s="657"/>
      <c r="E1532" s="657"/>
      <c r="F1532" s="657"/>
      <c r="G1532" s="658"/>
      <c r="H1532" s="582" t="s">
        <v>311</v>
      </c>
      <c r="I1532" s="530" t="s">
        <v>1227</v>
      </c>
      <c r="J1532" s="532"/>
    </row>
    <row r="1533" spans="1:10" ht="12.75">
      <c r="A1533" s="537" t="s">
        <v>311</v>
      </c>
      <c r="B1533" s="537" t="s">
        <v>488</v>
      </c>
      <c r="C1533" s="659" t="s">
        <v>489</v>
      </c>
      <c r="D1533" s="659"/>
      <c r="E1533" s="659"/>
      <c r="F1533" s="659"/>
      <c r="G1533" s="660"/>
      <c r="H1533" s="584" t="s">
        <v>2852</v>
      </c>
      <c r="I1533" s="531" t="s">
        <v>1227</v>
      </c>
      <c r="J1533" s="532">
        <v>0</v>
      </c>
    </row>
    <row r="1534" spans="1:10" ht="12.75">
      <c r="A1534" s="551" t="s">
        <v>311</v>
      </c>
      <c r="B1534" s="551" t="s">
        <v>500</v>
      </c>
      <c r="C1534" s="657" t="s">
        <v>501</v>
      </c>
      <c r="D1534" s="657"/>
      <c r="E1534" s="657"/>
      <c r="F1534" s="657"/>
      <c r="G1534" s="658"/>
      <c r="H1534" s="582" t="s">
        <v>311</v>
      </c>
      <c r="I1534" s="530" t="s">
        <v>1227</v>
      </c>
      <c r="J1534" s="532"/>
    </row>
    <row r="1535" spans="1:10" ht="12.75">
      <c r="A1535" s="551" t="s">
        <v>311</v>
      </c>
      <c r="B1535" s="551" t="s">
        <v>506</v>
      </c>
      <c r="C1535" s="657" t="s">
        <v>507</v>
      </c>
      <c r="D1535" s="657"/>
      <c r="E1535" s="657"/>
      <c r="F1535" s="657"/>
      <c r="G1535" s="658"/>
      <c r="H1535" s="582" t="s">
        <v>311</v>
      </c>
      <c r="I1535" s="530" t="s">
        <v>1227</v>
      </c>
      <c r="J1535" s="532"/>
    </row>
    <row r="1536" spans="1:10" ht="12.75">
      <c r="A1536" s="537" t="s">
        <v>1811</v>
      </c>
      <c r="B1536" s="537" t="s">
        <v>2466</v>
      </c>
      <c r="C1536" s="659" t="s">
        <v>2467</v>
      </c>
      <c r="D1536" s="659"/>
      <c r="E1536" s="659"/>
      <c r="F1536" s="659"/>
      <c r="G1536" s="660"/>
      <c r="H1536" s="584" t="s">
        <v>1227</v>
      </c>
      <c r="I1536" s="531" t="s">
        <v>2853</v>
      </c>
      <c r="J1536" s="532">
        <v>0</v>
      </c>
    </row>
    <row r="1537" spans="1:10" ht="12.75">
      <c r="A1537" s="537" t="s">
        <v>311</v>
      </c>
      <c r="B1537" s="537" t="s">
        <v>474</v>
      </c>
      <c r="C1537" s="659" t="s">
        <v>475</v>
      </c>
      <c r="D1537" s="659"/>
      <c r="E1537" s="659"/>
      <c r="F1537" s="659"/>
      <c r="G1537" s="660"/>
      <c r="H1537" s="584" t="s">
        <v>1227</v>
      </c>
      <c r="I1537" s="531" t="s">
        <v>2853</v>
      </c>
      <c r="J1537" s="532">
        <v>0</v>
      </c>
    </row>
    <row r="1538" spans="1:10" ht="12.75">
      <c r="A1538" s="551" t="s">
        <v>311</v>
      </c>
      <c r="B1538" s="551" t="s">
        <v>478</v>
      </c>
      <c r="C1538" s="657" t="s">
        <v>479</v>
      </c>
      <c r="D1538" s="657"/>
      <c r="E1538" s="657"/>
      <c r="F1538" s="657"/>
      <c r="G1538" s="658"/>
      <c r="H1538" s="582" t="s">
        <v>311</v>
      </c>
      <c r="I1538" s="530" t="s">
        <v>2853</v>
      </c>
      <c r="J1538" s="532"/>
    </row>
    <row r="1539" spans="1:10" ht="12.75">
      <c r="A1539" s="551"/>
      <c r="B1539" s="551"/>
      <c r="C1539" s="552"/>
      <c r="D1539" s="552"/>
      <c r="E1539" s="552"/>
      <c r="F1539" s="552"/>
      <c r="G1539" s="553"/>
      <c r="H1539" s="582"/>
      <c r="I1539" s="530"/>
      <c r="J1539" s="532"/>
    </row>
    <row r="1540" spans="1:10" ht="12.75">
      <c r="A1540" s="590" t="s">
        <v>311</v>
      </c>
      <c r="B1540" s="666" t="s">
        <v>2854</v>
      </c>
      <c r="C1540" s="667"/>
      <c r="D1540" s="667"/>
      <c r="E1540" s="667"/>
      <c r="F1540" s="667"/>
      <c r="G1540" s="668"/>
      <c r="H1540" s="581" t="s">
        <v>1001</v>
      </c>
      <c r="I1540" s="542" t="s">
        <v>1002</v>
      </c>
      <c r="J1540" s="543">
        <v>91.34484269658084</v>
      </c>
    </row>
    <row r="1541" spans="1:10" ht="12.75">
      <c r="A1541" s="537" t="s">
        <v>311</v>
      </c>
      <c r="B1541" s="669" t="s">
        <v>2855</v>
      </c>
      <c r="C1541" s="670"/>
      <c r="D1541" s="670"/>
      <c r="E1541" s="670"/>
      <c r="F1541" s="670"/>
      <c r="G1541" s="671"/>
      <c r="H1541" s="584" t="s">
        <v>1001</v>
      </c>
      <c r="I1541" s="531" t="s">
        <v>1002</v>
      </c>
      <c r="J1541" s="532">
        <v>91.34484269658084</v>
      </c>
    </row>
    <row r="1542" spans="1:10" ht="12.75">
      <c r="A1542" s="589" t="s">
        <v>311</v>
      </c>
      <c r="B1542" s="672" t="s">
        <v>1130</v>
      </c>
      <c r="C1542" s="673"/>
      <c r="D1542" s="673"/>
      <c r="E1542" s="673"/>
      <c r="F1542" s="673"/>
      <c r="G1542" s="674"/>
      <c r="H1542" s="580" t="s">
        <v>2856</v>
      </c>
      <c r="I1542" s="544" t="s">
        <v>2857</v>
      </c>
      <c r="J1542" s="545">
        <v>96.48353322264921</v>
      </c>
    </row>
    <row r="1543" spans="1:10" ht="12.75">
      <c r="A1543" s="589" t="s">
        <v>311</v>
      </c>
      <c r="B1543" s="672" t="s">
        <v>2858</v>
      </c>
      <c r="C1543" s="673"/>
      <c r="D1543" s="673"/>
      <c r="E1543" s="673"/>
      <c r="F1543" s="673"/>
      <c r="G1543" s="674"/>
      <c r="H1543" s="580" t="s">
        <v>2859</v>
      </c>
      <c r="I1543" s="544" t="s">
        <v>2860</v>
      </c>
      <c r="J1543" s="545">
        <v>43.813389266934735</v>
      </c>
    </row>
    <row r="1544" spans="1:10" ht="12.75">
      <c r="A1544" s="589" t="s">
        <v>311</v>
      </c>
      <c r="B1544" s="672" t="s">
        <v>2024</v>
      </c>
      <c r="C1544" s="673"/>
      <c r="D1544" s="673"/>
      <c r="E1544" s="673"/>
      <c r="F1544" s="673"/>
      <c r="G1544" s="674"/>
      <c r="H1544" s="580" t="s">
        <v>2861</v>
      </c>
      <c r="I1544" s="544" t="s">
        <v>2862</v>
      </c>
      <c r="J1544" s="545">
        <v>77.88202564102565</v>
      </c>
    </row>
    <row r="1545" spans="1:10" ht="12.75">
      <c r="A1545" s="589" t="s">
        <v>311</v>
      </c>
      <c r="B1545" s="672" t="s">
        <v>2027</v>
      </c>
      <c r="C1545" s="673"/>
      <c r="D1545" s="673"/>
      <c r="E1545" s="673"/>
      <c r="F1545" s="673"/>
      <c r="G1545" s="674"/>
      <c r="H1545" s="580" t="s">
        <v>2863</v>
      </c>
      <c r="I1545" s="544" t="s">
        <v>2864</v>
      </c>
      <c r="J1545" s="545">
        <v>82.73257355625928</v>
      </c>
    </row>
    <row r="1546" spans="1:10" ht="12.75">
      <c r="A1546" s="589" t="s">
        <v>311</v>
      </c>
      <c r="B1546" s="672" t="s">
        <v>2144</v>
      </c>
      <c r="C1546" s="673"/>
      <c r="D1546" s="673"/>
      <c r="E1546" s="673"/>
      <c r="F1546" s="673"/>
      <c r="G1546" s="674"/>
      <c r="H1546" s="580" t="s">
        <v>2865</v>
      </c>
      <c r="I1546" s="544" t="s">
        <v>2866</v>
      </c>
      <c r="J1546" s="545">
        <v>98.79504205205183</v>
      </c>
    </row>
    <row r="1547" spans="1:10" ht="12.75">
      <c r="A1547" s="589" t="s">
        <v>311</v>
      </c>
      <c r="B1547" s="672" t="s">
        <v>2033</v>
      </c>
      <c r="C1547" s="673"/>
      <c r="D1547" s="673"/>
      <c r="E1547" s="673"/>
      <c r="F1547" s="673"/>
      <c r="G1547" s="674"/>
      <c r="H1547" s="580" t="s">
        <v>1742</v>
      </c>
      <c r="I1547" s="544" t="s">
        <v>1742</v>
      </c>
      <c r="J1547" s="545">
        <v>100</v>
      </c>
    </row>
    <row r="1548" spans="1:10" ht="12.75">
      <c r="A1548" s="589" t="s">
        <v>311</v>
      </c>
      <c r="B1548" s="672" t="s">
        <v>2035</v>
      </c>
      <c r="C1548" s="673"/>
      <c r="D1548" s="673"/>
      <c r="E1548" s="673"/>
      <c r="F1548" s="673"/>
      <c r="G1548" s="674"/>
      <c r="H1548" s="580" t="s">
        <v>2867</v>
      </c>
      <c r="I1548" s="544" t="s">
        <v>2868</v>
      </c>
      <c r="J1548" s="545">
        <v>98.91456908302546</v>
      </c>
    </row>
    <row r="1549" spans="1:10" ht="12.75">
      <c r="A1549" s="589" t="s">
        <v>311</v>
      </c>
      <c r="B1549" s="672" t="s">
        <v>2869</v>
      </c>
      <c r="C1549" s="673"/>
      <c r="D1549" s="673"/>
      <c r="E1549" s="673"/>
      <c r="F1549" s="673"/>
      <c r="G1549" s="674"/>
      <c r="H1549" s="580" t="s">
        <v>2870</v>
      </c>
      <c r="I1549" s="544" t="s">
        <v>2871</v>
      </c>
      <c r="J1549" s="545">
        <v>79.355847480274</v>
      </c>
    </row>
    <row r="1550" spans="1:10" ht="12.75">
      <c r="A1550" s="589" t="s">
        <v>311</v>
      </c>
      <c r="B1550" s="672" t="s">
        <v>2872</v>
      </c>
      <c r="C1550" s="673"/>
      <c r="D1550" s="673"/>
      <c r="E1550" s="673"/>
      <c r="F1550" s="673"/>
      <c r="G1550" s="674"/>
      <c r="H1550" s="580" t="s">
        <v>2873</v>
      </c>
      <c r="I1550" s="544" t="s">
        <v>2874</v>
      </c>
      <c r="J1550" s="545">
        <v>92.61899479405695</v>
      </c>
    </row>
    <row r="1551" spans="1:10" ht="12.75">
      <c r="A1551" s="589" t="s">
        <v>311</v>
      </c>
      <c r="B1551" s="672" t="s">
        <v>2038</v>
      </c>
      <c r="C1551" s="673"/>
      <c r="D1551" s="673"/>
      <c r="E1551" s="673"/>
      <c r="F1551" s="673"/>
      <c r="G1551" s="674"/>
      <c r="H1551" s="580" t="s">
        <v>2875</v>
      </c>
      <c r="I1551" s="544" t="s">
        <v>2876</v>
      </c>
      <c r="J1551" s="545">
        <v>149.77784471722268</v>
      </c>
    </row>
    <row r="1552" spans="1:10" ht="12.75">
      <c r="A1552" s="589" t="s">
        <v>311</v>
      </c>
      <c r="B1552" s="672" t="s">
        <v>2230</v>
      </c>
      <c r="C1552" s="673"/>
      <c r="D1552" s="673"/>
      <c r="E1552" s="673"/>
      <c r="F1552" s="673"/>
      <c r="G1552" s="674"/>
      <c r="H1552" s="580" t="s">
        <v>2877</v>
      </c>
      <c r="I1552" s="544" t="s">
        <v>2878</v>
      </c>
      <c r="J1552" s="545">
        <v>99.92414014786242</v>
      </c>
    </row>
    <row r="1553" spans="1:10" ht="12.75">
      <c r="A1553" s="537" t="s">
        <v>311</v>
      </c>
      <c r="B1553" s="537" t="s">
        <v>1832</v>
      </c>
      <c r="C1553" s="659" t="s">
        <v>1833</v>
      </c>
      <c r="D1553" s="659"/>
      <c r="E1553" s="659"/>
      <c r="F1553" s="659"/>
      <c r="G1553" s="660"/>
      <c r="H1553" s="584" t="s">
        <v>1001</v>
      </c>
      <c r="I1553" s="531" t="s">
        <v>1002</v>
      </c>
      <c r="J1553" s="532">
        <v>91.34484269658084</v>
      </c>
    </row>
    <row r="1554" spans="1:10" ht="12.75">
      <c r="A1554" s="537" t="s">
        <v>1836</v>
      </c>
      <c r="B1554" s="537" t="s">
        <v>1156</v>
      </c>
      <c r="C1554" s="659" t="s">
        <v>2879</v>
      </c>
      <c r="D1554" s="659"/>
      <c r="E1554" s="659"/>
      <c r="F1554" s="659"/>
      <c r="G1554" s="660"/>
      <c r="H1554" s="584" t="s">
        <v>2880</v>
      </c>
      <c r="I1554" s="531" t="s">
        <v>2881</v>
      </c>
      <c r="J1554" s="532">
        <v>92.23371196306542</v>
      </c>
    </row>
    <row r="1555" spans="1:10" ht="12.75">
      <c r="A1555" s="537" t="s">
        <v>311</v>
      </c>
      <c r="B1555" s="537" t="s">
        <v>445</v>
      </c>
      <c r="C1555" s="659" t="s">
        <v>446</v>
      </c>
      <c r="D1555" s="659"/>
      <c r="E1555" s="659"/>
      <c r="F1555" s="659"/>
      <c r="G1555" s="660"/>
      <c r="H1555" s="584" t="s">
        <v>2882</v>
      </c>
      <c r="I1555" s="531" t="s">
        <v>2883</v>
      </c>
      <c r="J1555" s="532">
        <v>98.62980860215053</v>
      </c>
    </row>
    <row r="1556" spans="1:10" ht="12.75">
      <c r="A1556" s="551" t="s">
        <v>311</v>
      </c>
      <c r="B1556" s="551" t="s">
        <v>447</v>
      </c>
      <c r="C1556" s="657" t="s">
        <v>448</v>
      </c>
      <c r="D1556" s="657"/>
      <c r="E1556" s="657"/>
      <c r="F1556" s="657"/>
      <c r="G1556" s="658"/>
      <c r="H1556" s="582" t="s">
        <v>311</v>
      </c>
      <c r="I1556" s="530" t="s">
        <v>2883</v>
      </c>
      <c r="J1556" s="532"/>
    </row>
    <row r="1557" spans="1:10" ht="12.75">
      <c r="A1557" s="537" t="s">
        <v>311</v>
      </c>
      <c r="B1557" s="537" t="s">
        <v>451</v>
      </c>
      <c r="C1557" s="659" t="s">
        <v>452</v>
      </c>
      <c r="D1557" s="659"/>
      <c r="E1557" s="659"/>
      <c r="F1557" s="659"/>
      <c r="G1557" s="660"/>
      <c r="H1557" s="584" t="s">
        <v>2884</v>
      </c>
      <c r="I1557" s="531" t="s">
        <v>2885</v>
      </c>
      <c r="J1557" s="532">
        <v>90.14050595238095</v>
      </c>
    </row>
    <row r="1558" spans="1:10" ht="12.75">
      <c r="A1558" s="551" t="s">
        <v>311</v>
      </c>
      <c r="B1558" s="551" t="s">
        <v>453</v>
      </c>
      <c r="C1558" s="657" t="s">
        <v>452</v>
      </c>
      <c r="D1558" s="657"/>
      <c r="E1558" s="657"/>
      <c r="F1558" s="657"/>
      <c r="G1558" s="658"/>
      <c r="H1558" s="582" t="s">
        <v>311</v>
      </c>
      <c r="I1558" s="530" t="s">
        <v>2885</v>
      </c>
      <c r="J1558" s="532"/>
    </row>
    <row r="1559" spans="1:10" ht="12.75">
      <c r="A1559" s="537" t="s">
        <v>311</v>
      </c>
      <c r="B1559" s="537" t="s">
        <v>454</v>
      </c>
      <c r="C1559" s="659" t="s">
        <v>455</v>
      </c>
      <c r="D1559" s="659"/>
      <c r="E1559" s="659"/>
      <c r="F1559" s="659"/>
      <c r="G1559" s="660"/>
      <c r="H1559" s="584" t="s">
        <v>2886</v>
      </c>
      <c r="I1559" s="531" t="s">
        <v>2887</v>
      </c>
      <c r="J1559" s="532">
        <v>98.62980120030008</v>
      </c>
    </row>
    <row r="1560" spans="1:10" ht="12.75">
      <c r="A1560" s="551" t="s">
        <v>311</v>
      </c>
      <c r="B1560" s="551" t="s">
        <v>458</v>
      </c>
      <c r="C1560" s="657" t="s">
        <v>459</v>
      </c>
      <c r="D1560" s="657"/>
      <c r="E1560" s="657"/>
      <c r="F1560" s="657"/>
      <c r="G1560" s="658"/>
      <c r="H1560" s="582" t="s">
        <v>311</v>
      </c>
      <c r="I1560" s="530" t="s">
        <v>2888</v>
      </c>
      <c r="J1560" s="532"/>
    </row>
    <row r="1561" spans="1:10" ht="12.75">
      <c r="A1561" s="551" t="s">
        <v>311</v>
      </c>
      <c r="B1561" s="551" t="s">
        <v>460</v>
      </c>
      <c r="C1561" s="657" t="s">
        <v>461</v>
      </c>
      <c r="D1561" s="657"/>
      <c r="E1561" s="657"/>
      <c r="F1561" s="657"/>
      <c r="G1561" s="658"/>
      <c r="H1561" s="582" t="s">
        <v>311</v>
      </c>
      <c r="I1561" s="530" t="s">
        <v>2889</v>
      </c>
      <c r="J1561" s="532"/>
    </row>
    <row r="1562" spans="1:10" ht="12.75">
      <c r="A1562" s="537" t="s">
        <v>311</v>
      </c>
      <c r="B1562" s="537" t="s">
        <v>464</v>
      </c>
      <c r="C1562" s="659" t="s">
        <v>465</v>
      </c>
      <c r="D1562" s="659"/>
      <c r="E1562" s="659"/>
      <c r="F1562" s="659"/>
      <c r="G1562" s="660"/>
      <c r="H1562" s="584" t="s">
        <v>2890</v>
      </c>
      <c r="I1562" s="531" t="s">
        <v>2891</v>
      </c>
      <c r="J1562" s="532">
        <v>95.10189080459772</v>
      </c>
    </row>
    <row r="1563" spans="1:10" ht="12.75">
      <c r="A1563" s="551" t="s">
        <v>311</v>
      </c>
      <c r="B1563" s="551" t="s">
        <v>466</v>
      </c>
      <c r="C1563" s="657" t="s">
        <v>467</v>
      </c>
      <c r="D1563" s="657"/>
      <c r="E1563" s="657"/>
      <c r="F1563" s="657"/>
      <c r="G1563" s="658"/>
      <c r="H1563" s="582" t="s">
        <v>311</v>
      </c>
      <c r="I1563" s="530" t="s">
        <v>2892</v>
      </c>
      <c r="J1563" s="532"/>
    </row>
    <row r="1564" spans="1:10" ht="12.75">
      <c r="A1564" s="551" t="s">
        <v>311</v>
      </c>
      <c r="B1564" s="551" t="s">
        <v>468</v>
      </c>
      <c r="C1564" s="657" t="s">
        <v>469</v>
      </c>
      <c r="D1564" s="657"/>
      <c r="E1564" s="657"/>
      <c r="F1564" s="657"/>
      <c r="G1564" s="658"/>
      <c r="H1564" s="582" t="s">
        <v>311</v>
      </c>
      <c r="I1564" s="530" t="s">
        <v>2893</v>
      </c>
      <c r="J1564" s="532"/>
    </row>
    <row r="1565" spans="1:10" ht="12.75">
      <c r="A1565" s="551" t="s">
        <v>311</v>
      </c>
      <c r="B1565" s="551" t="s">
        <v>470</v>
      </c>
      <c r="C1565" s="657" t="s">
        <v>471</v>
      </c>
      <c r="D1565" s="657"/>
      <c r="E1565" s="657"/>
      <c r="F1565" s="657"/>
      <c r="G1565" s="658"/>
      <c r="H1565" s="582" t="s">
        <v>311</v>
      </c>
      <c r="I1565" s="530" t="s">
        <v>2894</v>
      </c>
      <c r="J1565" s="532"/>
    </row>
    <row r="1566" spans="1:10" ht="12.75">
      <c r="A1566" s="537" t="s">
        <v>311</v>
      </c>
      <c r="B1566" s="537" t="s">
        <v>474</v>
      </c>
      <c r="C1566" s="659" t="s">
        <v>475</v>
      </c>
      <c r="D1566" s="659"/>
      <c r="E1566" s="659"/>
      <c r="F1566" s="659"/>
      <c r="G1566" s="660"/>
      <c r="H1566" s="584" t="s">
        <v>2895</v>
      </c>
      <c r="I1566" s="531" t="s">
        <v>2896</v>
      </c>
      <c r="J1566" s="532">
        <v>62.80525225225225</v>
      </c>
    </row>
    <row r="1567" spans="1:10" ht="12.75">
      <c r="A1567" s="551" t="s">
        <v>311</v>
      </c>
      <c r="B1567" s="551" t="s">
        <v>476</v>
      </c>
      <c r="C1567" s="657" t="s">
        <v>477</v>
      </c>
      <c r="D1567" s="657"/>
      <c r="E1567" s="657"/>
      <c r="F1567" s="657"/>
      <c r="G1567" s="658"/>
      <c r="H1567" s="582" t="s">
        <v>311</v>
      </c>
      <c r="I1567" s="530" t="s">
        <v>2897</v>
      </c>
      <c r="J1567" s="532"/>
    </row>
    <row r="1568" spans="1:10" ht="12.75">
      <c r="A1568" s="551" t="s">
        <v>311</v>
      </c>
      <c r="B1568" s="551" t="s">
        <v>480</v>
      </c>
      <c r="C1568" s="657" t="s">
        <v>481</v>
      </c>
      <c r="D1568" s="657"/>
      <c r="E1568" s="657"/>
      <c r="F1568" s="657"/>
      <c r="G1568" s="658"/>
      <c r="H1568" s="582" t="s">
        <v>311</v>
      </c>
      <c r="I1568" s="530" t="s">
        <v>2898</v>
      </c>
      <c r="J1568" s="532"/>
    </row>
    <row r="1569" spans="1:10" ht="12.75">
      <c r="A1569" s="551" t="s">
        <v>311</v>
      </c>
      <c r="B1569" s="551" t="s">
        <v>482</v>
      </c>
      <c r="C1569" s="657" t="s">
        <v>483</v>
      </c>
      <c r="D1569" s="657"/>
      <c r="E1569" s="657"/>
      <c r="F1569" s="657"/>
      <c r="G1569" s="658"/>
      <c r="H1569" s="582" t="s">
        <v>311</v>
      </c>
      <c r="I1569" s="530" t="s">
        <v>2899</v>
      </c>
      <c r="J1569" s="532"/>
    </row>
    <row r="1570" spans="1:10" ht="12.75">
      <c r="A1570" s="551" t="s">
        <v>311</v>
      </c>
      <c r="B1570" s="551" t="s">
        <v>484</v>
      </c>
      <c r="C1570" s="657" t="s">
        <v>485</v>
      </c>
      <c r="D1570" s="657"/>
      <c r="E1570" s="657"/>
      <c r="F1570" s="657"/>
      <c r="G1570" s="658"/>
      <c r="H1570" s="582" t="s">
        <v>311</v>
      </c>
      <c r="I1570" s="530" t="s">
        <v>2900</v>
      </c>
      <c r="J1570" s="532"/>
    </row>
    <row r="1571" spans="1:10" ht="12.75">
      <c r="A1571" s="537" t="s">
        <v>311</v>
      </c>
      <c r="B1571" s="537" t="s">
        <v>488</v>
      </c>
      <c r="C1571" s="659" t="s">
        <v>489</v>
      </c>
      <c r="D1571" s="659"/>
      <c r="E1571" s="659"/>
      <c r="F1571" s="659"/>
      <c r="G1571" s="660"/>
      <c r="H1571" s="584" t="s">
        <v>2901</v>
      </c>
      <c r="I1571" s="531" t="s">
        <v>2902</v>
      </c>
      <c r="J1571" s="532">
        <v>82.35639649186407</v>
      </c>
    </row>
    <row r="1572" spans="1:10" ht="12.75">
      <c r="A1572" s="551" t="s">
        <v>311</v>
      </c>
      <c r="B1572" s="551" t="s">
        <v>490</v>
      </c>
      <c r="C1572" s="657" t="s">
        <v>491</v>
      </c>
      <c r="D1572" s="657"/>
      <c r="E1572" s="657"/>
      <c r="F1572" s="657"/>
      <c r="G1572" s="658"/>
      <c r="H1572" s="582" t="s">
        <v>311</v>
      </c>
      <c r="I1572" s="530" t="s">
        <v>2903</v>
      </c>
      <c r="J1572" s="532"/>
    </row>
    <row r="1573" spans="1:10" ht="12.75">
      <c r="A1573" s="551" t="s">
        <v>311</v>
      </c>
      <c r="B1573" s="551" t="s">
        <v>492</v>
      </c>
      <c r="C1573" s="657" t="s">
        <v>493</v>
      </c>
      <c r="D1573" s="657"/>
      <c r="E1573" s="657"/>
      <c r="F1573" s="657"/>
      <c r="G1573" s="658"/>
      <c r="H1573" s="582" t="s">
        <v>311</v>
      </c>
      <c r="I1573" s="530" t="s">
        <v>2904</v>
      </c>
      <c r="J1573" s="532"/>
    </row>
    <row r="1574" spans="1:10" ht="12.75">
      <c r="A1574" s="551" t="s">
        <v>311</v>
      </c>
      <c r="B1574" s="551" t="s">
        <v>494</v>
      </c>
      <c r="C1574" s="657" t="s">
        <v>495</v>
      </c>
      <c r="D1574" s="657"/>
      <c r="E1574" s="657"/>
      <c r="F1574" s="657"/>
      <c r="G1574" s="658"/>
      <c r="H1574" s="582" t="s">
        <v>311</v>
      </c>
      <c r="I1574" s="530" t="s">
        <v>2905</v>
      </c>
      <c r="J1574" s="532"/>
    </row>
    <row r="1575" spans="1:10" ht="12.75">
      <c r="A1575" s="551" t="s">
        <v>311</v>
      </c>
      <c r="B1575" s="551" t="s">
        <v>496</v>
      </c>
      <c r="C1575" s="657" t="s">
        <v>497</v>
      </c>
      <c r="D1575" s="657"/>
      <c r="E1575" s="657"/>
      <c r="F1575" s="657"/>
      <c r="G1575" s="658"/>
      <c r="H1575" s="582" t="s">
        <v>311</v>
      </c>
      <c r="I1575" s="530" t="s">
        <v>2906</v>
      </c>
      <c r="J1575" s="532"/>
    </row>
    <row r="1576" spans="1:10" ht="12.75">
      <c r="A1576" s="551" t="s">
        <v>311</v>
      </c>
      <c r="B1576" s="551" t="s">
        <v>498</v>
      </c>
      <c r="C1576" s="657" t="s">
        <v>499</v>
      </c>
      <c r="D1576" s="657"/>
      <c r="E1576" s="657"/>
      <c r="F1576" s="657"/>
      <c r="G1576" s="658"/>
      <c r="H1576" s="582" t="s">
        <v>311</v>
      </c>
      <c r="I1576" s="530" t="s">
        <v>2907</v>
      </c>
      <c r="J1576" s="532"/>
    </row>
    <row r="1577" spans="1:10" ht="12.75">
      <c r="A1577" s="551" t="s">
        <v>311</v>
      </c>
      <c r="B1577" s="551" t="s">
        <v>500</v>
      </c>
      <c r="C1577" s="657" t="s">
        <v>501</v>
      </c>
      <c r="D1577" s="657"/>
      <c r="E1577" s="657"/>
      <c r="F1577" s="657"/>
      <c r="G1577" s="658"/>
      <c r="H1577" s="582" t="s">
        <v>311</v>
      </c>
      <c r="I1577" s="530" t="s">
        <v>2363</v>
      </c>
      <c r="J1577" s="532"/>
    </row>
    <row r="1578" spans="1:10" ht="12.75">
      <c r="A1578" s="551" t="s">
        <v>311</v>
      </c>
      <c r="B1578" s="551" t="s">
        <v>502</v>
      </c>
      <c r="C1578" s="657" t="s">
        <v>503</v>
      </c>
      <c r="D1578" s="657"/>
      <c r="E1578" s="657"/>
      <c r="F1578" s="657"/>
      <c r="G1578" s="658"/>
      <c r="H1578" s="582" t="s">
        <v>311</v>
      </c>
      <c r="I1578" s="530" t="s">
        <v>2908</v>
      </c>
      <c r="J1578" s="532"/>
    </row>
    <row r="1579" spans="1:10" ht="12.75">
      <c r="A1579" s="551" t="s">
        <v>311</v>
      </c>
      <c r="B1579" s="551" t="s">
        <v>504</v>
      </c>
      <c r="C1579" s="657" t="s">
        <v>505</v>
      </c>
      <c r="D1579" s="657"/>
      <c r="E1579" s="657"/>
      <c r="F1579" s="657"/>
      <c r="G1579" s="658"/>
      <c r="H1579" s="582" t="s">
        <v>311</v>
      </c>
      <c r="I1579" s="530" t="s">
        <v>2909</v>
      </c>
      <c r="J1579" s="532"/>
    </row>
    <row r="1580" spans="1:10" ht="12.75">
      <c r="A1580" s="551" t="s">
        <v>311</v>
      </c>
      <c r="B1580" s="551" t="s">
        <v>506</v>
      </c>
      <c r="C1580" s="657" t="s">
        <v>507</v>
      </c>
      <c r="D1580" s="657"/>
      <c r="E1580" s="657"/>
      <c r="F1580" s="657"/>
      <c r="G1580" s="658"/>
      <c r="H1580" s="582" t="s">
        <v>311</v>
      </c>
      <c r="I1580" s="530" t="s">
        <v>1353</v>
      </c>
      <c r="J1580" s="532"/>
    </row>
    <row r="1581" spans="1:10" ht="12.75">
      <c r="A1581" s="537" t="s">
        <v>311</v>
      </c>
      <c r="B1581" s="537" t="s">
        <v>511</v>
      </c>
      <c r="C1581" s="659" t="s">
        <v>512</v>
      </c>
      <c r="D1581" s="659"/>
      <c r="E1581" s="659"/>
      <c r="F1581" s="659"/>
      <c r="G1581" s="660"/>
      <c r="H1581" s="584" t="s">
        <v>2910</v>
      </c>
      <c r="I1581" s="531" t="s">
        <v>2911</v>
      </c>
      <c r="J1581" s="532">
        <v>86.8316</v>
      </c>
    </row>
    <row r="1582" spans="1:10" ht="12.75">
      <c r="A1582" s="551" t="s">
        <v>311</v>
      </c>
      <c r="B1582" s="551" t="s">
        <v>513</v>
      </c>
      <c r="C1582" s="657" t="s">
        <v>514</v>
      </c>
      <c r="D1582" s="657"/>
      <c r="E1582" s="657"/>
      <c r="F1582" s="657"/>
      <c r="G1582" s="658"/>
      <c r="H1582" s="582" t="s">
        <v>311</v>
      </c>
      <c r="I1582" s="530" t="s">
        <v>2912</v>
      </c>
      <c r="J1582" s="532"/>
    </row>
    <row r="1583" spans="1:10" ht="12.75">
      <c r="A1583" s="551" t="s">
        <v>311</v>
      </c>
      <c r="B1583" s="551" t="s">
        <v>515</v>
      </c>
      <c r="C1583" s="657" t="s">
        <v>516</v>
      </c>
      <c r="D1583" s="657"/>
      <c r="E1583" s="657"/>
      <c r="F1583" s="657"/>
      <c r="G1583" s="658"/>
      <c r="H1583" s="582" t="s">
        <v>311</v>
      </c>
      <c r="I1583" s="530" t="s">
        <v>2913</v>
      </c>
      <c r="J1583" s="532"/>
    </row>
    <row r="1584" spans="1:10" ht="12.75">
      <c r="A1584" s="551" t="s">
        <v>311</v>
      </c>
      <c r="B1584" s="551" t="s">
        <v>517</v>
      </c>
      <c r="C1584" s="657" t="s">
        <v>518</v>
      </c>
      <c r="D1584" s="657"/>
      <c r="E1584" s="657"/>
      <c r="F1584" s="657"/>
      <c r="G1584" s="658"/>
      <c r="H1584" s="582" t="s">
        <v>311</v>
      </c>
      <c r="I1584" s="530" t="s">
        <v>1528</v>
      </c>
      <c r="J1584" s="532"/>
    </row>
    <row r="1585" spans="1:10" ht="12.75">
      <c r="A1585" s="551" t="s">
        <v>311</v>
      </c>
      <c r="B1585" s="551" t="s">
        <v>519</v>
      </c>
      <c r="C1585" s="657" t="s">
        <v>120</v>
      </c>
      <c r="D1585" s="657"/>
      <c r="E1585" s="657"/>
      <c r="F1585" s="657"/>
      <c r="G1585" s="658"/>
      <c r="H1585" s="582" t="s">
        <v>311</v>
      </c>
      <c r="I1585" s="530" t="s">
        <v>2914</v>
      </c>
      <c r="J1585" s="532"/>
    </row>
    <row r="1586" spans="1:10" ht="12.75">
      <c r="A1586" s="551" t="s">
        <v>311</v>
      </c>
      <c r="B1586" s="551" t="s">
        <v>520</v>
      </c>
      <c r="C1586" s="657" t="s">
        <v>521</v>
      </c>
      <c r="D1586" s="657"/>
      <c r="E1586" s="657"/>
      <c r="F1586" s="657"/>
      <c r="G1586" s="658"/>
      <c r="H1586" s="582" t="s">
        <v>311</v>
      </c>
      <c r="I1586" s="530" t="s">
        <v>2915</v>
      </c>
      <c r="J1586" s="532"/>
    </row>
    <row r="1587" spans="1:10" ht="12.75">
      <c r="A1587" s="537" t="s">
        <v>311</v>
      </c>
      <c r="B1587" s="537" t="s">
        <v>530</v>
      </c>
      <c r="C1587" s="659" t="s">
        <v>531</v>
      </c>
      <c r="D1587" s="659"/>
      <c r="E1587" s="659"/>
      <c r="F1587" s="659"/>
      <c r="G1587" s="660"/>
      <c r="H1587" s="584" t="s">
        <v>2916</v>
      </c>
      <c r="I1587" s="531" t="s">
        <v>2917</v>
      </c>
      <c r="J1587" s="532">
        <v>17.84625</v>
      </c>
    </row>
    <row r="1588" spans="1:10" ht="12.75">
      <c r="A1588" s="551" t="s">
        <v>311</v>
      </c>
      <c r="B1588" s="551" t="s">
        <v>532</v>
      </c>
      <c r="C1588" s="657" t="s">
        <v>533</v>
      </c>
      <c r="D1588" s="657"/>
      <c r="E1588" s="657"/>
      <c r="F1588" s="657"/>
      <c r="G1588" s="658"/>
      <c r="H1588" s="582" t="s">
        <v>311</v>
      </c>
      <c r="I1588" s="530" t="s">
        <v>2828</v>
      </c>
      <c r="J1588" s="532"/>
    </row>
    <row r="1589" spans="1:10" ht="12.75">
      <c r="A1589" s="551" t="s">
        <v>311</v>
      </c>
      <c r="B1589" s="551" t="s">
        <v>535</v>
      </c>
      <c r="C1589" s="657" t="s">
        <v>536</v>
      </c>
      <c r="D1589" s="657"/>
      <c r="E1589" s="657"/>
      <c r="F1589" s="657"/>
      <c r="G1589" s="658"/>
      <c r="H1589" s="582" t="s">
        <v>311</v>
      </c>
      <c r="I1589" s="530" t="s">
        <v>2918</v>
      </c>
      <c r="J1589" s="532"/>
    </row>
    <row r="1590" spans="1:10" ht="12.75">
      <c r="A1590" s="537" t="s">
        <v>1836</v>
      </c>
      <c r="B1590" s="537" t="s">
        <v>1189</v>
      </c>
      <c r="C1590" s="659" t="s">
        <v>2919</v>
      </c>
      <c r="D1590" s="659"/>
      <c r="E1590" s="659"/>
      <c r="F1590" s="659"/>
      <c r="G1590" s="660"/>
      <c r="H1590" s="584" t="s">
        <v>2920</v>
      </c>
      <c r="I1590" s="531" t="s">
        <v>2921</v>
      </c>
      <c r="J1590" s="532">
        <v>96.7401732142857</v>
      </c>
    </row>
    <row r="1591" spans="1:10" ht="12.75">
      <c r="A1591" s="537" t="s">
        <v>311</v>
      </c>
      <c r="B1591" s="537" t="s">
        <v>445</v>
      </c>
      <c r="C1591" s="659" t="s">
        <v>446</v>
      </c>
      <c r="D1591" s="659"/>
      <c r="E1591" s="659"/>
      <c r="F1591" s="659"/>
      <c r="G1591" s="660"/>
      <c r="H1591" s="584" t="s">
        <v>2922</v>
      </c>
      <c r="I1591" s="531" t="s">
        <v>2923</v>
      </c>
      <c r="J1591" s="532">
        <v>96.92654953917051</v>
      </c>
    </row>
    <row r="1592" spans="1:10" ht="12.75">
      <c r="A1592" s="551" t="s">
        <v>311</v>
      </c>
      <c r="B1592" s="551" t="s">
        <v>447</v>
      </c>
      <c r="C1592" s="657" t="s">
        <v>448</v>
      </c>
      <c r="D1592" s="657"/>
      <c r="E1592" s="657"/>
      <c r="F1592" s="657"/>
      <c r="G1592" s="658"/>
      <c r="H1592" s="582" t="s">
        <v>311</v>
      </c>
      <c r="I1592" s="530" t="s">
        <v>2923</v>
      </c>
      <c r="J1592" s="532"/>
    </row>
    <row r="1593" spans="1:10" ht="12.75">
      <c r="A1593" s="537" t="s">
        <v>311</v>
      </c>
      <c r="B1593" s="537" t="s">
        <v>451</v>
      </c>
      <c r="C1593" s="659" t="s">
        <v>452</v>
      </c>
      <c r="D1593" s="659"/>
      <c r="E1593" s="659"/>
      <c r="F1593" s="659"/>
      <c r="G1593" s="660"/>
      <c r="H1593" s="584" t="s">
        <v>2924</v>
      </c>
      <c r="I1593" s="531" t="s">
        <v>2925</v>
      </c>
      <c r="J1593" s="532">
        <v>95.31380582524271</v>
      </c>
    </row>
    <row r="1594" spans="1:10" ht="12.75">
      <c r="A1594" s="551" t="s">
        <v>311</v>
      </c>
      <c r="B1594" s="551" t="s">
        <v>453</v>
      </c>
      <c r="C1594" s="657" t="s">
        <v>452</v>
      </c>
      <c r="D1594" s="657"/>
      <c r="E1594" s="657"/>
      <c r="F1594" s="657"/>
      <c r="G1594" s="658"/>
      <c r="H1594" s="582" t="s">
        <v>311</v>
      </c>
      <c r="I1594" s="530" t="s">
        <v>2925</v>
      </c>
      <c r="J1594" s="532"/>
    </row>
    <row r="1595" spans="1:10" ht="12.75">
      <c r="A1595" s="537" t="s">
        <v>311</v>
      </c>
      <c r="B1595" s="537" t="s">
        <v>454</v>
      </c>
      <c r="C1595" s="659" t="s">
        <v>455</v>
      </c>
      <c r="D1595" s="659"/>
      <c r="E1595" s="659"/>
      <c r="F1595" s="659"/>
      <c r="G1595" s="660"/>
      <c r="H1595" s="584" t="s">
        <v>2926</v>
      </c>
      <c r="I1595" s="531" t="s">
        <v>2927</v>
      </c>
      <c r="J1595" s="532">
        <v>96.64044966442953</v>
      </c>
    </row>
    <row r="1596" spans="1:10" ht="12.75">
      <c r="A1596" s="551" t="s">
        <v>311</v>
      </c>
      <c r="B1596" s="551" t="s">
        <v>458</v>
      </c>
      <c r="C1596" s="657" t="s">
        <v>459</v>
      </c>
      <c r="D1596" s="657"/>
      <c r="E1596" s="657"/>
      <c r="F1596" s="657"/>
      <c r="G1596" s="658"/>
      <c r="H1596" s="582" t="s">
        <v>311</v>
      </c>
      <c r="I1596" s="530" t="s">
        <v>2928</v>
      </c>
      <c r="J1596" s="532"/>
    </row>
    <row r="1597" spans="1:10" ht="12.75">
      <c r="A1597" s="551" t="s">
        <v>311</v>
      </c>
      <c r="B1597" s="551" t="s">
        <v>460</v>
      </c>
      <c r="C1597" s="657" t="s">
        <v>461</v>
      </c>
      <c r="D1597" s="657"/>
      <c r="E1597" s="657"/>
      <c r="F1597" s="657"/>
      <c r="G1597" s="658"/>
      <c r="H1597" s="582" t="s">
        <v>311</v>
      </c>
      <c r="I1597" s="530" t="s">
        <v>2929</v>
      </c>
      <c r="J1597" s="532"/>
    </row>
    <row r="1598" spans="1:10" ht="12.75">
      <c r="A1598" s="537" t="s">
        <v>1836</v>
      </c>
      <c r="B1598" s="537" t="s">
        <v>1207</v>
      </c>
      <c r="C1598" s="659" t="s">
        <v>2930</v>
      </c>
      <c r="D1598" s="659"/>
      <c r="E1598" s="659"/>
      <c r="F1598" s="659"/>
      <c r="G1598" s="660"/>
      <c r="H1598" s="584" t="s">
        <v>2931</v>
      </c>
      <c r="I1598" s="531" t="s">
        <v>2932</v>
      </c>
      <c r="J1598" s="532">
        <v>88.78786615352642</v>
      </c>
    </row>
    <row r="1599" spans="1:10" ht="12.75">
      <c r="A1599" s="537" t="s">
        <v>311</v>
      </c>
      <c r="B1599" s="537" t="s">
        <v>464</v>
      </c>
      <c r="C1599" s="659" t="s">
        <v>465</v>
      </c>
      <c r="D1599" s="659"/>
      <c r="E1599" s="659"/>
      <c r="F1599" s="659"/>
      <c r="G1599" s="660"/>
      <c r="H1599" s="584" t="s">
        <v>2933</v>
      </c>
      <c r="I1599" s="531" t="s">
        <v>2934</v>
      </c>
      <c r="J1599" s="532">
        <v>67.65702009351699</v>
      </c>
    </row>
    <row r="1600" spans="1:10" ht="12.75">
      <c r="A1600" s="551" t="s">
        <v>311</v>
      </c>
      <c r="B1600" s="551" t="s">
        <v>466</v>
      </c>
      <c r="C1600" s="657" t="s">
        <v>467</v>
      </c>
      <c r="D1600" s="657"/>
      <c r="E1600" s="657"/>
      <c r="F1600" s="657"/>
      <c r="G1600" s="658"/>
      <c r="H1600" s="582" t="s">
        <v>311</v>
      </c>
      <c r="I1600" s="530" t="s">
        <v>2935</v>
      </c>
      <c r="J1600" s="532"/>
    </row>
    <row r="1601" spans="1:10" ht="12.75">
      <c r="A1601" s="551" t="s">
        <v>311</v>
      </c>
      <c r="B1601" s="551" t="s">
        <v>470</v>
      </c>
      <c r="C1601" s="657" t="s">
        <v>471</v>
      </c>
      <c r="D1601" s="657"/>
      <c r="E1601" s="657"/>
      <c r="F1601" s="657"/>
      <c r="G1601" s="658"/>
      <c r="H1601" s="582" t="s">
        <v>311</v>
      </c>
      <c r="I1601" s="530" t="s">
        <v>2936</v>
      </c>
      <c r="J1601" s="532"/>
    </row>
    <row r="1602" spans="1:10" ht="12.75">
      <c r="A1602" s="537" t="s">
        <v>311</v>
      </c>
      <c r="B1602" s="537" t="s">
        <v>474</v>
      </c>
      <c r="C1602" s="659" t="s">
        <v>475</v>
      </c>
      <c r="D1602" s="659"/>
      <c r="E1602" s="659"/>
      <c r="F1602" s="659"/>
      <c r="G1602" s="660"/>
      <c r="H1602" s="584" t="s">
        <v>2937</v>
      </c>
      <c r="I1602" s="531" t="s">
        <v>2938</v>
      </c>
      <c r="J1602" s="532">
        <v>77.4404614462645</v>
      </c>
    </row>
    <row r="1603" spans="1:10" ht="12.75">
      <c r="A1603" s="551" t="s">
        <v>311</v>
      </c>
      <c r="B1603" s="551" t="s">
        <v>476</v>
      </c>
      <c r="C1603" s="657" t="s">
        <v>477</v>
      </c>
      <c r="D1603" s="657"/>
      <c r="E1603" s="657"/>
      <c r="F1603" s="657"/>
      <c r="G1603" s="658"/>
      <c r="H1603" s="582" t="s">
        <v>311</v>
      </c>
      <c r="I1603" s="530" t="s">
        <v>2939</v>
      </c>
      <c r="J1603" s="532"/>
    </row>
    <row r="1604" spans="1:10" ht="12.75">
      <c r="A1604" s="551" t="s">
        <v>311</v>
      </c>
      <c r="B1604" s="551" t="s">
        <v>480</v>
      </c>
      <c r="C1604" s="657" t="s">
        <v>481</v>
      </c>
      <c r="D1604" s="657"/>
      <c r="E1604" s="657"/>
      <c r="F1604" s="657"/>
      <c r="G1604" s="658"/>
      <c r="H1604" s="582" t="s">
        <v>311</v>
      </c>
      <c r="I1604" s="530" t="s">
        <v>2940</v>
      </c>
      <c r="J1604" s="532"/>
    </row>
    <row r="1605" spans="1:10" ht="12.75">
      <c r="A1605" s="551" t="s">
        <v>311</v>
      </c>
      <c r="B1605" s="551" t="s">
        <v>482</v>
      </c>
      <c r="C1605" s="657" t="s">
        <v>483</v>
      </c>
      <c r="D1605" s="657"/>
      <c r="E1605" s="657"/>
      <c r="F1605" s="657"/>
      <c r="G1605" s="658"/>
      <c r="H1605" s="582" t="s">
        <v>311</v>
      </c>
      <c r="I1605" s="530" t="s">
        <v>2941</v>
      </c>
      <c r="J1605" s="532"/>
    </row>
    <row r="1606" spans="1:10" ht="12.75">
      <c r="A1606" s="551" t="s">
        <v>311</v>
      </c>
      <c r="B1606" s="551" t="s">
        <v>484</v>
      </c>
      <c r="C1606" s="657" t="s">
        <v>485</v>
      </c>
      <c r="D1606" s="657"/>
      <c r="E1606" s="657"/>
      <c r="F1606" s="657"/>
      <c r="G1606" s="658"/>
      <c r="H1606" s="582" t="s">
        <v>311</v>
      </c>
      <c r="I1606" s="530" t="s">
        <v>2942</v>
      </c>
      <c r="J1606" s="532"/>
    </row>
    <row r="1607" spans="1:10" ht="12.75">
      <c r="A1607" s="551" t="s">
        <v>311</v>
      </c>
      <c r="B1607" s="551" t="s">
        <v>486</v>
      </c>
      <c r="C1607" s="657" t="s">
        <v>487</v>
      </c>
      <c r="D1607" s="657"/>
      <c r="E1607" s="657"/>
      <c r="F1607" s="657"/>
      <c r="G1607" s="658"/>
      <c r="H1607" s="582" t="s">
        <v>311</v>
      </c>
      <c r="I1607" s="530" t="s">
        <v>2943</v>
      </c>
      <c r="J1607" s="532"/>
    </row>
    <row r="1608" spans="1:10" ht="12.75">
      <c r="A1608" s="537" t="s">
        <v>311</v>
      </c>
      <c r="B1608" s="537" t="s">
        <v>488</v>
      </c>
      <c r="C1608" s="659" t="s">
        <v>489</v>
      </c>
      <c r="D1608" s="659"/>
      <c r="E1608" s="659"/>
      <c r="F1608" s="659"/>
      <c r="G1608" s="660"/>
      <c r="H1608" s="584" t="s">
        <v>2944</v>
      </c>
      <c r="I1608" s="531" t="s">
        <v>2945</v>
      </c>
      <c r="J1608" s="532">
        <v>89.83196772099384</v>
      </c>
    </row>
    <row r="1609" spans="1:10" ht="12.75">
      <c r="A1609" s="551" t="s">
        <v>311</v>
      </c>
      <c r="B1609" s="551" t="s">
        <v>490</v>
      </c>
      <c r="C1609" s="657" t="s">
        <v>491</v>
      </c>
      <c r="D1609" s="657"/>
      <c r="E1609" s="657"/>
      <c r="F1609" s="657"/>
      <c r="G1609" s="658"/>
      <c r="H1609" s="582" t="s">
        <v>311</v>
      </c>
      <c r="I1609" s="530" t="s">
        <v>2946</v>
      </c>
      <c r="J1609" s="532"/>
    </row>
    <row r="1610" spans="1:10" ht="12.75">
      <c r="A1610" s="551" t="s">
        <v>311</v>
      </c>
      <c r="B1610" s="551" t="s">
        <v>492</v>
      </c>
      <c r="C1610" s="657" t="s">
        <v>493</v>
      </c>
      <c r="D1610" s="657"/>
      <c r="E1610" s="657"/>
      <c r="F1610" s="657"/>
      <c r="G1610" s="658"/>
      <c r="H1610" s="582" t="s">
        <v>311</v>
      </c>
      <c r="I1610" s="530" t="s">
        <v>2947</v>
      </c>
      <c r="J1610" s="532"/>
    </row>
    <row r="1611" spans="1:10" ht="12.75">
      <c r="A1611" s="551" t="s">
        <v>311</v>
      </c>
      <c r="B1611" s="551" t="s">
        <v>494</v>
      </c>
      <c r="C1611" s="657" t="s">
        <v>495</v>
      </c>
      <c r="D1611" s="657"/>
      <c r="E1611" s="657"/>
      <c r="F1611" s="657"/>
      <c r="G1611" s="658"/>
      <c r="H1611" s="582" t="s">
        <v>311</v>
      </c>
      <c r="I1611" s="530" t="s">
        <v>2948</v>
      </c>
      <c r="J1611" s="532"/>
    </row>
    <row r="1612" spans="1:10" ht="12.75">
      <c r="A1612" s="551" t="s">
        <v>311</v>
      </c>
      <c r="B1612" s="551" t="s">
        <v>496</v>
      </c>
      <c r="C1612" s="657" t="s">
        <v>497</v>
      </c>
      <c r="D1612" s="657"/>
      <c r="E1612" s="657"/>
      <c r="F1612" s="657"/>
      <c r="G1612" s="658"/>
      <c r="H1612" s="582" t="s">
        <v>311</v>
      </c>
      <c r="I1612" s="530" t="s">
        <v>2949</v>
      </c>
      <c r="J1612" s="532"/>
    </row>
    <row r="1613" spans="1:10" ht="12.75">
      <c r="A1613" s="551" t="s">
        <v>311</v>
      </c>
      <c r="B1613" s="551" t="s">
        <v>498</v>
      </c>
      <c r="C1613" s="657" t="s">
        <v>499</v>
      </c>
      <c r="D1613" s="657"/>
      <c r="E1613" s="657"/>
      <c r="F1613" s="657"/>
      <c r="G1613" s="658"/>
      <c r="H1613" s="582" t="s">
        <v>311</v>
      </c>
      <c r="I1613" s="530" t="s">
        <v>2950</v>
      </c>
      <c r="J1613" s="532"/>
    </row>
    <row r="1614" spans="1:10" ht="12.75">
      <c r="A1614" s="551" t="s">
        <v>311</v>
      </c>
      <c r="B1614" s="551" t="s">
        <v>502</v>
      </c>
      <c r="C1614" s="657" t="s">
        <v>503</v>
      </c>
      <c r="D1614" s="657"/>
      <c r="E1614" s="657"/>
      <c r="F1614" s="657"/>
      <c r="G1614" s="658"/>
      <c r="H1614" s="582" t="s">
        <v>311</v>
      </c>
      <c r="I1614" s="530" t="s">
        <v>2951</v>
      </c>
      <c r="J1614" s="532"/>
    </row>
    <row r="1615" spans="1:10" ht="12.75">
      <c r="A1615" s="551" t="s">
        <v>311</v>
      </c>
      <c r="B1615" s="551" t="s">
        <v>504</v>
      </c>
      <c r="C1615" s="657" t="s">
        <v>505</v>
      </c>
      <c r="D1615" s="657"/>
      <c r="E1615" s="657"/>
      <c r="F1615" s="657"/>
      <c r="G1615" s="658"/>
      <c r="H1615" s="582" t="s">
        <v>311</v>
      </c>
      <c r="I1615" s="530" t="s">
        <v>2952</v>
      </c>
      <c r="J1615" s="532"/>
    </row>
    <row r="1616" spans="1:10" ht="12.75">
      <c r="A1616" s="551" t="s">
        <v>311</v>
      </c>
      <c r="B1616" s="551" t="s">
        <v>506</v>
      </c>
      <c r="C1616" s="657" t="s">
        <v>507</v>
      </c>
      <c r="D1616" s="657"/>
      <c r="E1616" s="657"/>
      <c r="F1616" s="657"/>
      <c r="G1616" s="658"/>
      <c r="H1616" s="582" t="s">
        <v>311</v>
      </c>
      <c r="I1616" s="530" t="s">
        <v>2953</v>
      </c>
      <c r="J1616" s="532"/>
    </row>
    <row r="1617" spans="1:10" ht="12.75">
      <c r="A1617" s="537" t="s">
        <v>311</v>
      </c>
      <c r="B1617" s="537" t="s">
        <v>508</v>
      </c>
      <c r="C1617" s="659" t="s">
        <v>509</v>
      </c>
      <c r="D1617" s="659"/>
      <c r="E1617" s="659"/>
      <c r="F1617" s="659"/>
      <c r="G1617" s="660"/>
      <c r="H1617" s="584" t="s">
        <v>2954</v>
      </c>
      <c r="I1617" s="531" t="s">
        <v>2955</v>
      </c>
      <c r="J1617" s="532">
        <v>98.78485704200493</v>
      </c>
    </row>
    <row r="1618" spans="1:10" ht="12.75">
      <c r="A1618" s="551" t="s">
        <v>311</v>
      </c>
      <c r="B1618" s="551" t="s">
        <v>510</v>
      </c>
      <c r="C1618" s="657" t="s">
        <v>509</v>
      </c>
      <c r="D1618" s="657"/>
      <c r="E1618" s="657"/>
      <c r="F1618" s="657"/>
      <c r="G1618" s="658"/>
      <c r="H1618" s="582" t="s">
        <v>311</v>
      </c>
      <c r="I1618" s="530" t="s">
        <v>2955</v>
      </c>
      <c r="J1618" s="532"/>
    </row>
    <row r="1619" spans="1:10" ht="12.75">
      <c r="A1619" s="537" t="s">
        <v>311</v>
      </c>
      <c r="B1619" s="537" t="s">
        <v>511</v>
      </c>
      <c r="C1619" s="659" t="s">
        <v>512</v>
      </c>
      <c r="D1619" s="659"/>
      <c r="E1619" s="659"/>
      <c r="F1619" s="659"/>
      <c r="G1619" s="660"/>
      <c r="H1619" s="584" t="s">
        <v>2956</v>
      </c>
      <c r="I1619" s="531" t="s">
        <v>2957</v>
      </c>
      <c r="J1619" s="532">
        <v>95.94696410364588</v>
      </c>
    </row>
    <row r="1620" spans="1:10" ht="12.75">
      <c r="A1620" s="551" t="s">
        <v>311</v>
      </c>
      <c r="B1620" s="551" t="s">
        <v>515</v>
      </c>
      <c r="C1620" s="657" t="s">
        <v>516</v>
      </c>
      <c r="D1620" s="657"/>
      <c r="E1620" s="657"/>
      <c r="F1620" s="657"/>
      <c r="G1620" s="658"/>
      <c r="H1620" s="582" t="s">
        <v>311</v>
      </c>
      <c r="I1620" s="530" t="s">
        <v>2958</v>
      </c>
      <c r="J1620" s="532"/>
    </row>
    <row r="1621" spans="1:10" ht="12.75">
      <c r="A1621" s="551" t="s">
        <v>311</v>
      </c>
      <c r="B1621" s="551" t="s">
        <v>517</v>
      </c>
      <c r="C1621" s="657" t="s">
        <v>518</v>
      </c>
      <c r="D1621" s="657"/>
      <c r="E1621" s="657"/>
      <c r="F1621" s="657"/>
      <c r="G1621" s="658"/>
      <c r="H1621" s="582" t="s">
        <v>311</v>
      </c>
      <c r="I1621" s="530" t="s">
        <v>2959</v>
      </c>
      <c r="J1621" s="532"/>
    </row>
    <row r="1622" spans="1:10" ht="12.75">
      <c r="A1622" s="551" t="s">
        <v>311</v>
      </c>
      <c r="B1622" s="551" t="s">
        <v>519</v>
      </c>
      <c r="C1622" s="657" t="s">
        <v>120</v>
      </c>
      <c r="D1622" s="657"/>
      <c r="E1622" s="657"/>
      <c r="F1622" s="657"/>
      <c r="G1622" s="658"/>
      <c r="H1622" s="582" t="s">
        <v>311</v>
      </c>
      <c r="I1622" s="530" t="s">
        <v>2960</v>
      </c>
      <c r="J1622" s="532"/>
    </row>
    <row r="1623" spans="1:10" ht="12.75">
      <c r="A1623" s="551" t="s">
        <v>311</v>
      </c>
      <c r="B1623" s="551" t="s">
        <v>520</v>
      </c>
      <c r="C1623" s="657" t="s">
        <v>521</v>
      </c>
      <c r="D1623" s="657"/>
      <c r="E1623" s="657"/>
      <c r="F1623" s="657"/>
      <c r="G1623" s="658"/>
      <c r="H1623" s="582" t="s">
        <v>311</v>
      </c>
      <c r="I1623" s="530" t="s">
        <v>2961</v>
      </c>
      <c r="J1623" s="532"/>
    </row>
    <row r="1624" spans="1:10" ht="12.75">
      <c r="A1624" s="551" t="s">
        <v>311</v>
      </c>
      <c r="B1624" s="551" t="s">
        <v>523</v>
      </c>
      <c r="C1624" s="657" t="s">
        <v>512</v>
      </c>
      <c r="D1624" s="657"/>
      <c r="E1624" s="657"/>
      <c r="F1624" s="657"/>
      <c r="G1624" s="658"/>
      <c r="H1624" s="582" t="s">
        <v>311</v>
      </c>
      <c r="I1624" s="530" t="s">
        <v>2962</v>
      </c>
      <c r="J1624" s="532"/>
    </row>
    <row r="1625" spans="1:10" ht="12.75">
      <c r="A1625" s="537" t="s">
        <v>311</v>
      </c>
      <c r="B1625" s="537" t="s">
        <v>530</v>
      </c>
      <c r="C1625" s="659" t="s">
        <v>531</v>
      </c>
      <c r="D1625" s="659"/>
      <c r="E1625" s="659"/>
      <c r="F1625" s="659"/>
      <c r="G1625" s="660"/>
      <c r="H1625" s="584" t="s">
        <v>2963</v>
      </c>
      <c r="I1625" s="531" t="s">
        <v>2964</v>
      </c>
      <c r="J1625" s="532">
        <v>64.66431095406361</v>
      </c>
    </row>
    <row r="1626" spans="1:10" ht="12.75">
      <c r="A1626" s="551" t="s">
        <v>311</v>
      </c>
      <c r="B1626" s="551" t="s">
        <v>532</v>
      </c>
      <c r="C1626" s="657" t="s">
        <v>533</v>
      </c>
      <c r="D1626" s="657"/>
      <c r="E1626" s="657"/>
      <c r="F1626" s="657"/>
      <c r="G1626" s="658"/>
      <c r="H1626" s="582" t="s">
        <v>311</v>
      </c>
      <c r="I1626" s="530" t="s">
        <v>2964</v>
      </c>
      <c r="J1626" s="532"/>
    </row>
    <row r="1627" spans="1:10" ht="12.75">
      <c r="A1627" s="537" t="s">
        <v>1836</v>
      </c>
      <c r="B1627" s="537" t="s">
        <v>1275</v>
      </c>
      <c r="C1627" s="659" t="s">
        <v>2965</v>
      </c>
      <c r="D1627" s="659"/>
      <c r="E1627" s="659"/>
      <c r="F1627" s="659"/>
      <c r="G1627" s="660"/>
      <c r="H1627" s="584" t="s">
        <v>2966</v>
      </c>
      <c r="I1627" s="531" t="s">
        <v>2967</v>
      </c>
      <c r="J1627" s="532">
        <v>99.99870034224321</v>
      </c>
    </row>
    <row r="1628" spans="1:10" ht="12.75">
      <c r="A1628" s="537" t="s">
        <v>311</v>
      </c>
      <c r="B1628" s="537" t="s">
        <v>605</v>
      </c>
      <c r="C1628" s="659" t="s">
        <v>606</v>
      </c>
      <c r="D1628" s="659"/>
      <c r="E1628" s="659"/>
      <c r="F1628" s="659"/>
      <c r="G1628" s="660"/>
      <c r="H1628" s="584" t="s">
        <v>2968</v>
      </c>
      <c r="I1628" s="531" t="s">
        <v>2969</v>
      </c>
      <c r="J1628" s="532">
        <v>99.99795221843004</v>
      </c>
    </row>
    <row r="1629" spans="1:10" ht="12.75">
      <c r="A1629" s="551" t="s">
        <v>311</v>
      </c>
      <c r="B1629" s="551" t="s">
        <v>612</v>
      </c>
      <c r="C1629" s="657" t="s">
        <v>437</v>
      </c>
      <c r="D1629" s="657"/>
      <c r="E1629" s="657"/>
      <c r="F1629" s="657"/>
      <c r="G1629" s="658"/>
      <c r="H1629" s="582" t="s">
        <v>311</v>
      </c>
      <c r="I1629" s="530" t="s">
        <v>2969</v>
      </c>
      <c r="J1629" s="532"/>
    </row>
    <row r="1630" spans="1:10" ht="12.75">
      <c r="A1630" s="537" t="s">
        <v>311</v>
      </c>
      <c r="B1630" s="537" t="s">
        <v>623</v>
      </c>
      <c r="C1630" s="659" t="s">
        <v>624</v>
      </c>
      <c r="D1630" s="659"/>
      <c r="E1630" s="659"/>
      <c r="F1630" s="659"/>
      <c r="G1630" s="660"/>
      <c r="H1630" s="584" t="s">
        <v>2970</v>
      </c>
      <c r="I1630" s="531" t="s">
        <v>2970</v>
      </c>
      <c r="J1630" s="532">
        <v>100</v>
      </c>
    </row>
    <row r="1631" spans="1:10" ht="12.75">
      <c r="A1631" s="551" t="s">
        <v>311</v>
      </c>
      <c r="B1631" s="551" t="s">
        <v>625</v>
      </c>
      <c r="C1631" s="657" t="s">
        <v>626</v>
      </c>
      <c r="D1631" s="657"/>
      <c r="E1631" s="657"/>
      <c r="F1631" s="657"/>
      <c r="G1631" s="658"/>
      <c r="H1631" s="582" t="s">
        <v>311</v>
      </c>
      <c r="I1631" s="530" t="s">
        <v>2970</v>
      </c>
      <c r="J1631" s="532"/>
    </row>
    <row r="1632" spans="1:10" ht="12.75">
      <c r="A1632" s="537" t="s">
        <v>1836</v>
      </c>
      <c r="B1632" s="537" t="s">
        <v>1511</v>
      </c>
      <c r="C1632" s="659" t="s">
        <v>2971</v>
      </c>
      <c r="D1632" s="659"/>
      <c r="E1632" s="659"/>
      <c r="F1632" s="659"/>
      <c r="G1632" s="660"/>
      <c r="H1632" s="584" t="s">
        <v>2972</v>
      </c>
      <c r="I1632" s="531" t="s">
        <v>2973</v>
      </c>
      <c r="J1632" s="532">
        <v>99.85585454333543</v>
      </c>
    </row>
    <row r="1633" spans="1:10" ht="12.75">
      <c r="A1633" s="537" t="s">
        <v>311</v>
      </c>
      <c r="B1633" s="537" t="s">
        <v>605</v>
      </c>
      <c r="C1633" s="659" t="s">
        <v>606</v>
      </c>
      <c r="D1633" s="659"/>
      <c r="E1633" s="659"/>
      <c r="F1633" s="659"/>
      <c r="G1633" s="660"/>
      <c r="H1633" s="584" t="s">
        <v>2974</v>
      </c>
      <c r="I1633" s="531" t="s">
        <v>2975</v>
      </c>
      <c r="J1633" s="532">
        <v>100.02257156381573</v>
      </c>
    </row>
    <row r="1634" spans="1:10" ht="12.75">
      <c r="A1634" s="551" t="s">
        <v>311</v>
      </c>
      <c r="B1634" s="551" t="s">
        <v>607</v>
      </c>
      <c r="C1634" s="657" t="s">
        <v>434</v>
      </c>
      <c r="D1634" s="657"/>
      <c r="E1634" s="657"/>
      <c r="F1634" s="657"/>
      <c r="G1634" s="658"/>
      <c r="H1634" s="582" t="s">
        <v>311</v>
      </c>
      <c r="I1634" s="530" t="s">
        <v>2976</v>
      </c>
      <c r="J1634" s="532"/>
    </row>
    <row r="1635" spans="1:10" ht="12.75">
      <c r="A1635" s="551" t="s">
        <v>311</v>
      </c>
      <c r="B1635" s="551" t="s">
        <v>611</v>
      </c>
      <c r="C1635" s="657" t="s">
        <v>436</v>
      </c>
      <c r="D1635" s="657"/>
      <c r="E1635" s="657"/>
      <c r="F1635" s="657"/>
      <c r="G1635" s="658"/>
      <c r="H1635" s="582" t="s">
        <v>311</v>
      </c>
      <c r="I1635" s="530" t="s">
        <v>2977</v>
      </c>
      <c r="J1635" s="532"/>
    </row>
    <row r="1636" spans="1:10" ht="12.75">
      <c r="A1636" s="551" t="s">
        <v>311</v>
      </c>
      <c r="B1636" s="551" t="s">
        <v>612</v>
      </c>
      <c r="C1636" s="657" t="s">
        <v>437</v>
      </c>
      <c r="D1636" s="657"/>
      <c r="E1636" s="657"/>
      <c r="F1636" s="657"/>
      <c r="G1636" s="658"/>
      <c r="H1636" s="582" t="s">
        <v>311</v>
      </c>
      <c r="I1636" s="530" t="s">
        <v>2978</v>
      </c>
      <c r="J1636" s="532"/>
    </row>
    <row r="1637" spans="1:10" ht="12.75">
      <c r="A1637" s="537" t="s">
        <v>311</v>
      </c>
      <c r="B1637" s="537" t="s">
        <v>623</v>
      </c>
      <c r="C1637" s="659" t="s">
        <v>624</v>
      </c>
      <c r="D1637" s="659"/>
      <c r="E1637" s="659"/>
      <c r="F1637" s="659"/>
      <c r="G1637" s="660"/>
      <c r="H1637" s="584" t="s">
        <v>2979</v>
      </c>
      <c r="I1637" s="531" t="s">
        <v>2980</v>
      </c>
      <c r="J1637" s="532">
        <v>99.62105263157895</v>
      </c>
    </row>
    <row r="1638" spans="1:10" ht="12.75">
      <c r="A1638" s="551" t="s">
        <v>311</v>
      </c>
      <c r="B1638" s="551" t="s">
        <v>625</v>
      </c>
      <c r="C1638" s="657" t="s">
        <v>626</v>
      </c>
      <c r="D1638" s="657"/>
      <c r="E1638" s="657"/>
      <c r="F1638" s="657"/>
      <c r="G1638" s="658"/>
      <c r="H1638" s="582" t="s">
        <v>311</v>
      </c>
      <c r="I1638" s="530" t="s">
        <v>2980</v>
      </c>
      <c r="J1638" s="532"/>
    </row>
    <row r="1639" spans="1:10" ht="12.75">
      <c r="A1639" s="537" t="s">
        <v>1836</v>
      </c>
      <c r="B1639" s="537" t="s">
        <v>1319</v>
      </c>
      <c r="C1639" s="659" t="s">
        <v>2981</v>
      </c>
      <c r="D1639" s="659"/>
      <c r="E1639" s="659"/>
      <c r="F1639" s="659"/>
      <c r="G1639" s="660"/>
      <c r="H1639" s="584" t="s">
        <v>2873</v>
      </c>
      <c r="I1639" s="531" t="s">
        <v>2874</v>
      </c>
      <c r="J1639" s="532">
        <v>92.61899479405695</v>
      </c>
    </row>
    <row r="1640" spans="1:10" ht="12.75">
      <c r="A1640" s="537" t="s">
        <v>311</v>
      </c>
      <c r="B1640" s="537" t="s">
        <v>445</v>
      </c>
      <c r="C1640" s="659" t="s">
        <v>446</v>
      </c>
      <c r="D1640" s="659"/>
      <c r="E1640" s="659"/>
      <c r="F1640" s="659"/>
      <c r="G1640" s="660"/>
      <c r="H1640" s="584" t="s">
        <v>1342</v>
      </c>
      <c r="I1640" s="531" t="s">
        <v>2982</v>
      </c>
      <c r="J1640" s="532">
        <v>96.3686875</v>
      </c>
    </row>
    <row r="1641" spans="1:10" ht="12.75">
      <c r="A1641" s="551" t="s">
        <v>311</v>
      </c>
      <c r="B1641" s="551" t="s">
        <v>447</v>
      </c>
      <c r="C1641" s="657" t="s">
        <v>448</v>
      </c>
      <c r="D1641" s="657"/>
      <c r="E1641" s="657"/>
      <c r="F1641" s="657"/>
      <c r="G1641" s="658"/>
      <c r="H1641" s="582" t="s">
        <v>311</v>
      </c>
      <c r="I1641" s="530" t="s">
        <v>2982</v>
      </c>
      <c r="J1641" s="532"/>
    </row>
    <row r="1642" spans="1:10" ht="12.75">
      <c r="A1642" s="537" t="s">
        <v>311</v>
      </c>
      <c r="B1642" s="537" t="s">
        <v>454</v>
      </c>
      <c r="C1642" s="659" t="s">
        <v>455</v>
      </c>
      <c r="D1642" s="659"/>
      <c r="E1642" s="659"/>
      <c r="F1642" s="659"/>
      <c r="G1642" s="660"/>
      <c r="H1642" s="584" t="s">
        <v>2983</v>
      </c>
      <c r="I1642" s="531" t="s">
        <v>2984</v>
      </c>
      <c r="J1642" s="532">
        <v>96.3151550359451</v>
      </c>
    </row>
    <row r="1643" spans="1:10" ht="12.75">
      <c r="A1643" s="551" t="s">
        <v>311</v>
      </c>
      <c r="B1643" s="551" t="s">
        <v>458</v>
      </c>
      <c r="C1643" s="657" t="s">
        <v>459</v>
      </c>
      <c r="D1643" s="657"/>
      <c r="E1643" s="657"/>
      <c r="F1643" s="657"/>
      <c r="G1643" s="658"/>
      <c r="H1643" s="582" t="s">
        <v>311</v>
      </c>
      <c r="I1643" s="530" t="s">
        <v>2985</v>
      </c>
      <c r="J1643" s="532"/>
    </row>
    <row r="1644" spans="1:10" ht="12.75">
      <c r="A1644" s="551" t="s">
        <v>311</v>
      </c>
      <c r="B1644" s="551" t="s">
        <v>460</v>
      </c>
      <c r="C1644" s="657" t="s">
        <v>461</v>
      </c>
      <c r="D1644" s="657"/>
      <c r="E1644" s="657"/>
      <c r="F1644" s="657"/>
      <c r="G1644" s="658"/>
      <c r="H1644" s="582" t="s">
        <v>311</v>
      </c>
      <c r="I1644" s="530" t="s">
        <v>2986</v>
      </c>
      <c r="J1644" s="532"/>
    </row>
    <row r="1645" spans="1:10" ht="12.75">
      <c r="A1645" s="537" t="s">
        <v>311</v>
      </c>
      <c r="B1645" s="537" t="s">
        <v>464</v>
      </c>
      <c r="C1645" s="659" t="s">
        <v>465</v>
      </c>
      <c r="D1645" s="659"/>
      <c r="E1645" s="659"/>
      <c r="F1645" s="659"/>
      <c r="G1645" s="660"/>
      <c r="H1645" s="584" t="s">
        <v>2846</v>
      </c>
      <c r="I1645" s="531" t="s">
        <v>2987</v>
      </c>
      <c r="J1645" s="532">
        <v>78.21114285714286</v>
      </c>
    </row>
    <row r="1646" spans="1:10" ht="12.75">
      <c r="A1646" s="551" t="s">
        <v>311</v>
      </c>
      <c r="B1646" s="551" t="s">
        <v>468</v>
      </c>
      <c r="C1646" s="657" t="s">
        <v>469</v>
      </c>
      <c r="D1646" s="657"/>
      <c r="E1646" s="657"/>
      <c r="F1646" s="657"/>
      <c r="G1646" s="658"/>
      <c r="H1646" s="582" t="s">
        <v>311</v>
      </c>
      <c r="I1646" s="530" t="s">
        <v>2987</v>
      </c>
      <c r="J1646" s="532"/>
    </row>
    <row r="1647" spans="1:10" ht="12.75">
      <c r="A1647" s="537" t="s">
        <v>311</v>
      </c>
      <c r="B1647" s="537" t="s">
        <v>474</v>
      </c>
      <c r="C1647" s="659" t="s">
        <v>475</v>
      </c>
      <c r="D1647" s="659"/>
      <c r="E1647" s="659"/>
      <c r="F1647" s="659"/>
      <c r="G1647" s="660"/>
      <c r="H1647" s="584" t="s">
        <v>1318</v>
      </c>
      <c r="I1647" s="531" t="s">
        <v>2988</v>
      </c>
      <c r="J1647" s="532">
        <v>96.67013333333334</v>
      </c>
    </row>
    <row r="1648" spans="1:10" ht="12.75">
      <c r="A1648" s="551" t="s">
        <v>311</v>
      </c>
      <c r="B1648" s="551" t="s">
        <v>476</v>
      </c>
      <c r="C1648" s="657" t="s">
        <v>477</v>
      </c>
      <c r="D1648" s="657"/>
      <c r="E1648" s="657"/>
      <c r="F1648" s="657"/>
      <c r="G1648" s="658"/>
      <c r="H1648" s="582" t="s">
        <v>311</v>
      </c>
      <c r="I1648" s="530" t="s">
        <v>2989</v>
      </c>
      <c r="J1648" s="532"/>
    </row>
    <row r="1649" spans="1:10" ht="12.75">
      <c r="A1649" s="551" t="s">
        <v>311</v>
      </c>
      <c r="B1649" s="551" t="s">
        <v>480</v>
      </c>
      <c r="C1649" s="657" t="s">
        <v>481</v>
      </c>
      <c r="D1649" s="657"/>
      <c r="E1649" s="657"/>
      <c r="F1649" s="657"/>
      <c r="G1649" s="658"/>
      <c r="H1649" s="582" t="s">
        <v>311</v>
      </c>
      <c r="I1649" s="530" t="s">
        <v>2990</v>
      </c>
      <c r="J1649" s="532"/>
    </row>
    <row r="1650" spans="1:10" ht="12.75">
      <c r="A1650" s="551" t="s">
        <v>311</v>
      </c>
      <c r="B1650" s="551" t="s">
        <v>482</v>
      </c>
      <c r="C1650" s="657" t="s">
        <v>483</v>
      </c>
      <c r="D1650" s="657"/>
      <c r="E1650" s="657"/>
      <c r="F1650" s="657"/>
      <c r="G1650" s="658"/>
      <c r="H1650" s="582" t="s">
        <v>311</v>
      </c>
      <c r="I1650" s="530" t="s">
        <v>2991</v>
      </c>
      <c r="J1650" s="532"/>
    </row>
    <row r="1651" spans="1:10" ht="12.75">
      <c r="A1651" s="537" t="s">
        <v>311</v>
      </c>
      <c r="B1651" s="537" t="s">
        <v>488</v>
      </c>
      <c r="C1651" s="659" t="s">
        <v>489</v>
      </c>
      <c r="D1651" s="659"/>
      <c r="E1651" s="659"/>
      <c r="F1651" s="659"/>
      <c r="G1651" s="660"/>
      <c r="H1651" s="584" t="s">
        <v>1392</v>
      </c>
      <c r="I1651" s="531" t="s">
        <v>2992</v>
      </c>
      <c r="J1651" s="532">
        <v>95.1525625</v>
      </c>
    </row>
    <row r="1652" spans="1:10" ht="12.75">
      <c r="A1652" s="551" t="s">
        <v>311</v>
      </c>
      <c r="B1652" s="551" t="s">
        <v>490</v>
      </c>
      <c r="C1652" s="657" t="s">
        <v>491</v>
      </c>
      <c r="D1652" s="657"/>
      <c r="E1652" s="657"/>
      <c r="F1652" s="657"/>
      <c r="G1652" s="658"/>
      <c r="H1652" s="582" t="s">
        <v>311</v>
      </c>
      <c r="I1652" s="530" t="s">
        <v>2993</v>
      </c>
      <c r="J1652" s="532"/>
    </row>
    <row r="1653" spans="1:10" ht="12.75">
      <c r="A1653" s="551" t="s">
        <v>311</v>
      </c>
      <c r="B1653" s="551" t="s">
        <v>502</v>
      </c>
      <c r="C1653" s="657" t="s">
        <v>503</v>
      </c>
      <c r="D1653" s="657"/>
      <c r="E1653" s="657"/>
      <c r="F1653" s="657"/>
      <c r="G1653" s="658"/>
      <c r="H1653" s="582" t="s">
        <v>311</v>
      </c>
      <c r="I1653" s="530" t="s">
        <v>2994</v>
      </c>
      <c r="J1653" s="532"/>
    </row>
    <row r="1654" spans="1:10" ht="12.75">
      <c r="A1654" s="551" t="s">
        <v>311</v>
      </c>
      <c r="B1654" s="551" t="s">
        <v>504</v>
      </c>
      <c r="C1654" s="657" t="s">
        <v>505</v>
      </c>
      <c r="D1654" s="657"/>
      <c r="E1654" s="657"/>
      <c r="F1654" s="657"/>
      <c r="G1654" s="658"/>
      <c r="H1654" s="582" t="s">
        <v>311</v>
      </c>
      <c r="I1654" s="530" t="s">
        <v>1528</v>
      </c>
      <c r="J1654" s="532"/>
    </row>
    <row r="1655" spans="1:10" ht="12.75">
      <c r="A1655" s="551" t="s">
        <v>311</v>
      </c>
      <c r="B1655" s="551" t="s">
        <v>506</v>
      </c>
      <c r="C1655" s="657" t="s">
        <v>507</v>
      </c>
      <c r="D1655" s="657"/>
      <c r="E1655" s="657"/>
      <c r="F1655" s="657"/>
      <c r="G1655" s="658"/>
      <c r="H1655" s="582" t="s">
        <v>311</v>
      </c>
      <c r="I1655" s="530" t="s">
        <v>2995</v>
      </c>
      <c r="J1655" s="532"/>
    </row>
    <row r="1656" spans="1:10" ht="12.75">
      <c r="A1656" s="537" t="s">
        <v>311</v>
      </c>
      <c r="B1656" s="537" t="s">
        <v>511</v>
      </c>
      <c r="C1656" s="659" t="s">
        <v>512</v>
      </c>
      <c r="D1656" s="659"/>
      <c r="E1656" s="659"/>
      <c r="F1656" s="659"/>
      <c r="G1656" s="660"/>
      <c r="H1656" s="584" t="s">
        <v>2609</v>
      </c>
      <c r="I1656" s="531" t="s">
        <v>2996</v>
      </c>
      <c r="J1656" s="532">
        <v>55.55555555555556</v>
      </c>
    </row>
    <row r="1657" spans="1:10" ht="12.75">
      <c r="A1657" s="551" t="s">
        <v>311</v>
      </c>
      <c r="B1657" s="551" t="s">
        <v>517</v>
      </c>
      <c r="C1657" s="657" t="s">
        <v>518</v>
      </c>
      <c r="D1657" s="657"/>
      <c r="E1657" s="657"/>
      <c r="F1657" s="657"/>
      <c r="G1657" s="658"/>
      <c r="H1657" s="582" t="s">
        <v>311</v>
      </c>
      <c r="I1657" s="530" t="s">
        <v>2996</v>
      </c>
      <c r="J1657" s="532"/>
    </row>
    <row r="1658" spans="1:10" ht="12.75">
      <c r="A1658" s="537" t="s">
        <v>311</v>
      </c>
      <c r="B1658" s="537" t="s">
        <v>568</v>
      </c>
      <c r="C1658" s="659" t="s">
        <v>405</v>
      </c>
      <c r="D1658" s="659"/>
      <c r="E1658" s="659"/>
      <c r="F1658" s="659"/>
      <c r="G1658" s="660"/>
      <c r="H1658" s="584" t="s">
        <v>2997</v>
      </c>
      <c r="I1658" s="531" t="s">
        <v>2998</v>
      </c>
      <c r="J1658" s="532">
        <v>73.60037825059102</v>
      </c>
    </row>
    <row r="1659" spans="1:10" ht="12.75">
      <c r="A1659" s="551" t="s">
        <v>311</v>
      </c>
      <c r="B1659" s="551" t="s">
        <v>941</v>
      </c>
      <c r="C1659" s="657" t="s">
        <v>942</v>
      </c>
      <c r="D1659" s="657"/>
      <c r="E1659" s="657"/>
      <c r="F1659" s="657"/>
      <c r="G1659" s="658"/>
      <c r="H1659" s="582" t="s">
        <v>311</v>
      </c>
      <c r="I1659" s="530" t="s">
        <v>2998</v>
      </c>
      <c r="J1659" s="532"/>
    </row>
    <row r="1660" spans="1:10" ht="12.75">
      <c r="A1660" s="537" t="s">
        <v>311</v>
      </c>
      <c r="B1660" s="537" t="s">
        <v>605</v>
      </c>
      <c r="C1660" s="659" t="s">
        <v>606</v>
      </c>
      <c r="D1660" s="659"/>
      <c r="E1660" s="659"/>
      <c r="F1660" s="659"/>
      <c r="G1660" s="660"/>
      <c r="H1660" s="584" t="s">
        <v>2999</v>
      </c>
      <c r="I1660" s="531" t="s">
        <v>3000</v>
      </c>
      <c r="J1660" s="532">
        <v>99.43985781990521</v>
      </c>
    </row>
    <row r="1661" spans="1:10" ht="12.75">
      <c r="A1661" s="551" t="s">
        <v>311</v>
      </c>
      <c r="B1661" s="551" t="s">
        <v>612</v>
      </c>
      <c r="C1661" s="657" t="s">
        <v>437</v>
      </c>
      <c r="D1661" s="657"/>
      <c r="E1661" s="657"/>
      <c r="F1661" s="657"/>
      <c r="G1661" s="658"/>
      <c r="H1661" s="582" t="s">
        <v>311</v>
      </c>
      <c r="I1661" s="530" t="s">
        <v>3000</v>
      </c>
      <c r="J1661" s="532"/>
    </row>
    <row r="1662" spans="1:10" ht="12.75">
      <c r="A1662" s="537" t="s">
        <v>1836</v>
      </c>
      <c r="B1662" s="537" t="s">
        <v>1324</v>
      </c>
      <c r="C1662" s="659" t="s">
        <v>3001</v>
      </c>
      <c r="D1662" s="659"/>
      <c r="E1662" s="659"/>
      <c r="F1662" s="659"/>
      <c r="G1662" s="660"/>
      <c r="H1662" s="584" t="s">
        <v>3002</v>
      </c>
      <c r="I1662" s="531" t="s">
        <v>3003</v>
      </c>
      <c r="J1662" s="532">
        <v>84.2606069695444</v>
      </c>
    </row>
    <row r="1663" spans="1:10" ht="12.75">
      <c r="A1663" s="537" t="s">
        <v>311</v>
      </c>
      <c r="B1663" s="537" t="s">
        <v>445</v>
      </c>
      <c r="C1663" s="659" t="s">
        <v>446</v>
      </c>
      <c r="D1663" s="659"/>
      <c r="E1663" s="659"/>
      <c r="F1663" s="659"/>
      <c r="G1663" s="660"/>
      <c r="H1663" s="584" t="s">
        <v>3004</v>
      </c>
      <c r="I1663" s="531" t="s">
        <v>3004</v>
      </c>
      <c r="J1663" s="532">
        <v>100</v>
      </c>
    </row>
    <row r="1664" spans="1:10" ht="12.75">
      <c r="A1664" s="551" t="s">
        <v>311</v>
      </c>
      <c r="B1664" s="551" t="s">
        <v>447</v>
      </c>
      <c r="C1664" s="657" t="s">
        <v>448</v>
      </c>
      <c r="D1664" s="657"/>
      <c r="E1664" s="657"/>
      <c r="F1664" s="657"/>
      <c r="G1664" s="658"/>
      <c r="H1664" s="582" t="s">
        <v>311</v>
      </c>
      <c r="I1664" s="530" t="s">
        <v>3004</v>
      </c>
      <c r="J1664" s="532"/>
    </row>
    <row r="1665" spans="1:10" ht="12.75">
      <c r="A1665" s="537" t="s">
        <v>311</v>
      </c>
      <c r="B1665" s="537" t="s">
        <v>454</v>
      </c>
      <c r="C1665" s="659" t="s">
        <v>455</v>
      </c>
      <c r="D1665" s="659"/>
      <c r="E1665" s="659"/>
      <c r="F1665" s="659"/>
      <c r="G1665" s="660"/>
      <c r="H1665" s="584" t="s">
        <v>3005</v>
      </c>
      <c r="I1665" s="531" t="s">
        <v>3006</v>
      </c>
      <c r="J1665" s="532">
        <v>99.2856713727846</v>
      </c>
    </row>
    <row r="1666" spans="1:10" ht="12.75">
      <c r="A1666" s="551" t="s">
        <v>311</v>
      </c>
      <c r="B1666" s="551" t="s">
        <v>458</v>
      </c>
      <c r="C1666" s="657" t="s">
        <v>459</v>
      </c>
      <c r="D1666" s="657"/>
      <c r="E1666" s="657"/>
      <c r="F1666" s="657"/>
      <c r="G1666" s="658"/>
      <c r="H1666" s="582" t="s">
        <v>311</v>
      </c>
      <c r="I1666" s="530" t="s">
        <v>3007</v>
      </c>
      <c r="J1666" s="532"/>
    </row>
    <row r="1667" spans="1:10" ht="12.75">
      <c r="A1667" s="551" t="s">
        <v>311</v>
      </c>
      <c r="B1667" s="551" t="s">
        <v>460</v>
      </c>
      <c r="C1667" s="657" t="s">
        <v>461</v>
      </c>
      <c r="D1667" s="657"/>
      <c r="E1667" s="657"/>
      <c r="F1667" s="657"/>
      <c r="G1667" s="658"/>
      <c r="H1667" s="582" t="s">
        <v>311</v>
      </c>
      <c r="I1667" s="530" t="s">
        <v>3008</v>
      </c>
      <c r="J1667" s="532"/>
    </row>
    <row r="1668" spans="1:10" ht="12.75">
      <c r="A1668" s="537" t="s">
        <v>311</v>
      </c>
      <c r="B1668" s="537" t="s">
        <v>464</v>
      </c>
      <c r="C1668" s="659" t="s">
        <v>465</v>
      </c>
      <c r="D1668" s="659"/>
      <c r="E1668" s="659"/>
      <c r="F1668" s="659"/>
      <c r="G1668" s="660"/>
      <c r="H1668" s="584" t="s">
        <v>1411</v>
      </c>
      <c r="I1668" s="531" t="s">
        <v>3009</v>
      </c>
      <c r="J1668" s="532">
        <v>96.35017910447762</v>
      </c>
    </row>
    <row r="1669" spans="1:10" ht="12.75">
      <c r="A1669" s="551" t="s">
        <v>311</v>
      </c>
      <c r="B1669" s="551" t="s">
        <v>466</v>
      </c>
      <c r="C1669" s="657" t="s">
        <v>467</v>
      </c>
      <c r="D1669" s="657"/>
      <c r="E1669" s="657"/>
      <c r="F1669" s="657"/>
      <c r="G1669" s="658"/>
      <c r="H1669" s="582" t="s">
        <v>311</v>
      </c>
      <c r="I1669" s="530" t="s">
        <v>3010</v>
      </c>
      <c r="J1669" s="532"/>
    </row>
    <row r="1670" spans="1:10" ht="12.75">
      <c r="A1670" s="551" t="s">
        <v>311</v>
      </c>
      <c r="B1670" s="551" t="s">
        <v>468</v>
      </c>
      <c r="C1670" s="657" t="s">
        <v>469</v>
      </c>
      <c r="D1670" s="657"/>
      <c r="E1670" s="657"/>
      <c r="F1670" s="657"/>
      <c r="G1670" s="658"/>
      <c r="H1670" s="582" t="s">
        <v>311</v>
      </c>
      <c r="I1670" s="530" t="s">
        <v>3011</v>
      </c>
      <c r="J1670" s="532"/>
    </row>
    <row r="1671" spans="1:10" ht="12.75">
      <c r="A1671" s="537" t="s">
        <v>311</v>
      </c>
      <c r="B1671" s="537" t="s">
        <v>474</v>
      </c>
      <c r="C1671" s="659" t="s">
        <v>475</v>
      </c>
      <c r="D1671" s="659"/>
      <c r="E1671" s="659"/>
      <c r="F1671" s="659"/>
      <c r="G1671" s="660"/>
      <c r="H1671" s="584" t="s">
        <v>2989</v>
      </c>
      <c r="I1671" s="531" t="s">
        <v>2989</v>
      </c>
      <c r="J1671" s="532">
        <v>100</v>
      </c>
    </row>
    <row r="1672" spans="1:10" ht="12.75">
      <c r="A1672" s="551" t="s">
        <v>311</v>
      </c>
      <c r="B1672" s="551" t="s">
        <v>476</v>
      </c>
      <c r="C1672" s="657" t="s">
        <v>477</v>
      </c>
      <c r="D1672" s="657"/>
      <c r="E1672" s="657"/>
      <c r="F1672" s="657"/>
      <c r="G1672" s="658"/>
      <c r="H1672" s="582" t="s">
        <v>311</v>
      </c>
      <c r="I1672" s="530" t="s">
        <v>1462</v>
      </c>
      <c r="J1672" s="532"/>
    </row>
    <row r="1673" spans="1:10" ht="12.75">
      <c r="A1673" s="551" t="s">
        <v>311</v>
      </c>
      <c r="B1673" s="551" t="s">
        <v>480</v>
      </c>
      <c r="C1673" s="657" t="s">
        <v>481</v>
      </c>
      <c r="D1673" s="657"/>
      <c r="E1673" s="657"/>
      <c r="F1673" s="657"/>
      <c r="G1673" s="658"/>
      <c r="H1673" s="582" t="s">
        <v>311</v>
      </c>
      <c r="I1673" s="530" t="s">
        <v>1338</v>
      </c>
      <c r="J1673" s="532"/>
    </row>
    <row r="1674" spans="1:10" ht="12.75">
      <c r="A1674" s="537" t="s">
        <v>311</v>
      </c>
      <c r="B1674" s="537" t="s">
        <v>488</v>
      </c>
      <c r="C1674" s="659" t="s">
        <v>489</v>
      </c>
      <c r="D1674" s="659"/>
      <c r="E1674" s="659"/>
      <c r="F1674" s="659"/>
      <c r="G1674" s="660"/>
      <c r="H1674" s="584" t="s">
        <v>3012</v>
      </c>
      <c r="I1674" s="531" t="s">
        <v>3013</v>
      </c>
      <c r="J1674" s="532">
        <v>75.60549140893471</v>
      </c>
    </row>
    <row r="1675" spans="1:10" ht="12.75">
      <c r="A1675" s="551" t="s">
        <v>311</v>
      </c>
      <c r="B1675" s="551" t="s">
        <v>490</v>
      </c>
      <c r="C1675" s="657" t="s">
        <v>491</v>
      </c>
      <c r="D1675" s="657"/>
      <c r="E1675" s="657"/>
      <c r="F1675" s="657"/>
      <c r="G1675" s="658"/>
      <c r="H1675" s="582" t="s">
        <v>311</v>
      </c>
      <c r="I1675" s="530" t="s">
        <v>3014</v>
      </c>
      <c r="J1675" s="532"/>
    </row>
    <row r="1676" spans="1:10" ht="12.75">
      <c r="A1676" s="551" t="s">
        <v>311</v>
      </c>
      <c r="B1676" s="551" t="s">
        <v>498</v>
      </c>
      <c r="C1676" s="657" t="s">
        <v>499</v>
      </c>
      <c r="D1676" s="657"/>
      <c r="E1676" s="657"/>
      <c r="F1676" s="657"/>
      <c r="G1676" s="658"/>
      <c r="H1676" s="582" t="s">
        <v>311</v>
      </c>
      <c r="I1676" s="530" t="s">
        <v>1470</v>
      </c>
      <c r="J1676" s="532"/>
    </row>
    <row r="1677" spans="1:10" ht="12.75">
      <c r="A1677" s="551" t="s">
        <v>311</v>
      </c>
      <c r="B1677" s="551" t="s">
        <v>502</v>
      </c>
      <c r="C1677" s="657" t="s">
        <v>503</v>
      </c>
      <c r="D1677" s="657"/>
      <c r="E1677" s="657"/>
      <c r="F1677" s="657"/>
      <c r="G1677" s="658"/>
      <c r="H1677" s="582" t="s">
        <v>311</v>
      </c>
      <c r="I1677" s="530" t="s">
        <v>3015</v>
      </c>
      <c r="J1677" s="532"/>
    </row>
    <row r="1678" spans="1:10" ht="12.75">
      <c r="A1678" s="551" t="s">
        <v>311</v>
      </c>
      <c r="B1678" s="551" t="s">
        <v>506</v>
      </c>
      <c r="C1678" s="657" t="s">
        <v>507</v>
      </c>
      <c r="D1678" s="657"/>
      <c r="E1678" s="657"/>
      <c r="F1678" s="657"/>
      <c r="G1678" s="658"/>
      <c r="H1678" s="582" t="s">
        <v>311</v>
      </c>
      <c r="I1678" s="530" t="s">
        <v>1726</v>
      </c>
      <c r="J1678" s="532"/>
    </row>
    <row r="1679" spans="1:10" ht="12.75">
      <c r="A1679" s="537" t="s">
        <v>311</v>
      </c>
      <c r="B1679" s="537" t="s">
        <v>508</v>
      </c>
      <c r="C1679" s="659" t="s">
        <v>509</v>
      </c>
      <c r="D1679" s="659"/>
      <c r="E1679" s="659"/>
      <c r="F1679" s="659"/>
      <c r="G1679" s="660"/>
      <c r="H1679" s="584" t="s">
        <v>1726</v>
      </c>
      <c r="I1679" s="531" t="s">
        <v>3016</v>
      </c>
      <c r="J1679" s="532">
        <v>90.11557142857143</v>
      </c>
    </row>
    <row r="1680" spans="1:10" ht="12.75">
      <c r="A1680" s="551" t="s">
        <v>311</v>
      </c>
      <c r="B1680" s="551" t="s">
        <v>510</v>
      </c>
      <c r="C1680" s="657" t="s">
        <v>509</v>
      </c>
      <c r="D1680" s="657"/>
      <c r="E1680" s="657"/>
      <c r="F1680" s="657"/>
      <c r="G1680" s="658"/>
      <c r="H1680" s="582" t="s">
        <v>311</v>
      </c>
      <c r="I1680" s="530" t="s">
        <v>3016</v>
      </c>
      <c r="J1680" s="532"/>
    </row>
    <row r="1681" spans="1:10" ht="12.75">
      <c r="A1681" s="537" t="s">
        <v>311</v>
      </c>
      <c r="B1681" s="537" t="s">
        <v>511</v>
      </c>
      <c r="C1681" s="659" t="s">
        <v>512</v>
      </c>
      <c r="D1681" s="659"/>
      <c r="E1681" s="659"/>
      <c r="F1681" s="659"/>
      <c r="G1681" s="660"/>
      <c r="H1681" s="584" t="s">
        <v>1746</v>
      </c>
      <c r="I1681" s="531" t="s">
        <v>3017</v>
      </c>
      <c r="J1681" s="532">
        <v>97.24181250000001</v>
      </c>
    </row>
    <row r="1682" spans="1:10" ht="12.75">
      <c r="A1682" s="551" t="s">
        <v>311</v>
      </c>
      <c r="B1682" s="551" t="s">
        <v>517</v>
      </c>
      <c r="C1682" s="657" t="s">
        <v>518</v>
      </c>
      <c r="D1682" s="657"/>
      <c r="E1682" s="657"/>
      <c r="F1682" s="657"/>
      <c r="G1682" s="658"/>
      <c r="H1682" s="582" t="s">
        <v>311</v>
      </c>
      <c r="I1682" s="530" t="s">
        <v>3017</v>
      </c>
      <c r="J1682" s="532"/>
    </row>
    <row r="1683" spans="1:10" ht="12.75">
      <c r="A1683" s="537" t="s">
        <v>1836</v>
      </c>
      <c r="B1683" s="537" t="s">
        <v>1292</v>
      </c>
      <c r="C1683" s="659" t="s">
        <v>1853</v>
      </c>
      <c r="D1683" s="659"/>
      <c r="E1683" s="659"/>
      <c r="F1683" s="659"/>
      <c r="G1683" s="660"/>
      <c r="H1683" s="584" t="s">
        <v>3018</v>
      </c>
      <c r="I1683" s="531" t="s">
        <v>3019</v>
      </c>
      <c r="J1683" s="532">
        <v>96.31719179188883</v>
      </c>
    </row>
    <row r="1684" spans="1:10" ht="12.75">
      <c r="A1684" s="537" t="s">
        <v>311</v>
      </c>
      <c r="B1684" s="537" t="s">
        <v>445</v>
      </c>
      <c r="C1684" s="659" t="s">
        <v>446</v>
      </c>
      <c r="D1684" s="659"/>
      <c r="E1684" s="659"/>
      <c r="F1684" s="659"/>
      <c r="G1684" s="660"/>
      <c r="H1684" s="584" t="s">
        <v>3020</v>
      </c>
      <c r="I1684" s="531" t="s">
        <v>3021</v>
      </c>
      <c r="J1684" s="532">
        <v>94.82836161284436</v>
      </c>
    </row>
    <row r="1685" spans="1:10" ht="12.75">
      <c r="A1685" s="551" t="s">
        <v>311</v>
      </c>
      <c r="B1685" s="551" t="s">
        <v>447</v>
      </c>
      <c r="C1685" s="657" t="s">
        <v>448</v>
      </c>
      <c r="D1685" s="657"/>
      <c r="E1685" s="657"/>
      <c r="F1685" s="657"/>
      <c r="G1685" s="658"/>
      <c r="H1685" s="582" t="s">
        <v>311</v>
      </c>
      <c r="I1685" s="530" t="s">
        <v>3021</v>
      </c>
      <c r="J1685" s="532"/>
    </row>
    <row r="1686" spans="1:10" ht="12.75">
      <c r="A1686" s="537" t="s">
        <v>311</v>
      </c>
      <c r="B1686" s="537" t="s">
        <v>451</v>
      </c>
      <c r="C1686" s="659" t="s">
        <v>452</v>
      </c>
      <c r="D1686" s="659"/>
      <c r="E1686" s="659"/>
      <c r="F1686" s="659"/>
      <c r="G1686" s="660"/>
      <c r="H1686" s="584" t="s">
        <v>1226</v>
      </c>
      <c r="I1686" s="531" t="s">
        <v>1226</v>
      </c>
      <c r="J1686" s="532">
        <v>100</v>
      </c>
    </row>
    <row r="1687" spans="1:10" ht="12.75">
      <c r="A1687" s="551" t="s">
        <v>311</v>
      </c>
      <c r="B1687" s="551" t="s">
        <v>453</v>
      </c>
      <c r="C1687" s="657" t="s">
        <v>452</v>
      </c>
      <c r="D1687" s="657"/>
      <c r="E1687" s="657"/>
      <c r="F1687" s="657"/>
      <c r="G1687" s="658"/>
      <c r="H1687" s="582" t="s">
        <v>311</v>
      </c>
      <c r="I1687" s="530" t="s">
        <v>1226</v>
      </c>
      <c r="J1687" s="532"/>
    </row>
    <row r="1688" spans="1:10" ht="12.75">
      <c r="A1688" s="537" t="s">
        <v>311</v>
      </c>
      <c r="B1688" s="537" t="s">
        <v>454</v>
      </c>
      <c r="C1688" s="659" t="s">
        <v>455</v>
      </c>
      <c r="D1688" s="659"/>
      <c r="E1688" s="659"/>
      <c r="F1688" s="659"/>
      <c r="G1688" s="660"/>
      <c r="H1688" s="584" t="s">
        <v>3022</v>
      </c>
      <c r="I1688" s="531" t="s">
        <v>3023</v>
      </c>
      <c r="J1688" s="532">
        <v>99.84579687085655</v>
      </c>
    </row>
    <row r="1689" spans="1:10" ht="12.75">
      <c r="A1689" s="551" t="s">
        <v>311</v>
      </c>
      <c r="B1689" s="551" t="s">
        <v>458</v>
      </c>
      <c r="C1689" s="657" t="s">
        <v>459</v>
      </c>
      <c r="D1689" s="657"/>
      <c r="E1689" s="657"/>
      <c r="F1689" s="657"/>
      <c r="G1689" s="658"/>
      <c r="H1689" s="582" t="s">
        <v>311</v>
      </c>
      <c r="I1689" s="530" t="s">
        <v>3024</v>
      </c>
      <c r="J1689" s="532"/>
    </row>
    <row r="1690" spans="1:10" ht="12.75">
      <c r="A1690" s="551" t="s">
        <v>311</v>
      </c>
      <c r="B1690" s="551" t="s">
        <v>460</v>
      </c>
      <c r="C1690" s="657" t="s">
        <v>461</v>
      </c>
      <c r="D1690" s="657"/>
      <c r="E1690" s="657"/>
      <c r="F1690" s="657"/>
      <c r="G1690" s="658"/>
      <c r="H1690" s="582" t="s">
        <v>311</v>
      </c>
      <c r="I1690" s="530" t="s">
        <v>3025</v>
      </c>
      <c r="J1690" s="532"/>
    </row>
    <row r="1691" spans="1:10" ht="12.75">
      <c r="A1691" s="537" t="s">
        <v>311</v>
      </c>
      <c r="B1691" s="537" t="s">
        <v>464</v>
      </c>
      <c r="C1691" s="659" t="s">
        <v>465</v>
      </c>
      <c r="D1691" s="659"/>
      <c r="E1691" s="659"/>
      <c r="F1691" s="659"/>
      <c r="G1691" s="660"/>
      <c r="H1691" s="584" t="s">
        <v>2649</v>
      </c>
      <c r="I1691" s="531" t="s">
        <v>2649</v>
      </c>
      <c r="J1691" s="532">
        <v>100</v>
      </c>
    </row>
    <row r="1692" spans="1:10" ht="12.75">
      <c r="A1692" s="551" t="s">
        <v>311</v>
      </c>
      <c r="B1692" s="551" t="s">
        <v>468</v>
      </c>
      <c r="C1692" s="657" t="s">
        <v>469</v>
      </c>
      <c r="D1692" s="657"/>
      <c r="E1692" s="657"/>
      <c r="F1692" s="657"/>
      <c r="G1692" s="658"/>
      <c r="H1692" s="582" t="s">
        <v>311</v>
      </c>
      <c r="I1692" s="530" t="s">
        <v>2649</v>
      </c>
      <c r="J1692" s="532"/>
    </row>
    <row r="1693" spans="1:10" ht="12.75">
      <c r="A1693" s="551"/>
      <c r="B1693" s="551"/>
      <c r="C1693" s="552"/>
      <c r="D1693" s="552"/>
      <c r="E1693" s="552"/>
      <c r="F1693" s="552"/>
      <c r="G1693" s="553"/>
      <c r="H1693" s="582"/>
      <c r="I1693" s="530"/>
      <c r="J1693" s="532"/>
    </row>
    <row r="1694" spans="1:10" ht="12.75">
      <c r="A1694" s="590" t="s">
        <v>311</v>
      </c>
      <c r="B1694" s="666" t="s">
        <v>3026</v>
      </c>
      <c r="C1694" s="667"/>
      <c r="D1694" s="667"/>
      <c r="E1694" s="667"/>
      <c r="F1694" s="667"/>
      <c r="G1694" s="668"/>
      <c r="H1694" s="581" t="s">
        <v>1005</v>
      </c>
      <c r="I1694" s="542" t="s">
        <v>1006</v>
      </c>
      <c r="J1694" s="543">
        <v>95.80394373373562</v>
      </c>
    </row>
    <row r="1695" spans="1:10" ht="12.75">
      <c r="A1695" s="537" t="s">
        <v>311</v>
      </c>
      <c r="B1695" s="669" t="s">
        <v>3027</v>
      </c>
      <c r="C1695" s="670"/>
      <c r="D1695" s="670"/>
      <c r="E1695" s="670"/>
      <c r="F1695" s="670"/>
      <c r="G1695" s="671"/>
      <c r="H1695" s="584" t="s">
        <v>1005</v>
      </c>
      <c r="I1695" s="531" t="s">
        <v>1006</v>
      </c>
      <c r="J1695" s="532">
        <v>95.80394373373562</v>
      </c>
    </row>
    <row r="1696" spans="1:10" ht="12.75">
      <c r="A1696" s="548" t="s">
        <v>311</v>
      </c>
      <c r="B1696" s="663" t="s">
        <v>1130</v>
      </c>
      <c r="C1696" s="664"/>
      <c r="D1696" s="664"/>
      <c r="E1696" s="664"/>
      <c r="F1696" s="664"/>
      <c r="G1696" s="665"/>
      <c r="H1696" s="583" t="s">
        <v>3028</v>
      </c>
      <c r="I1696" s="533" t="s">
        <v>3029</v>
      </c>
      <c r="J1696" s="534">
        <v>99.5151419265638</v>
      </c>
    </row>
    <row r="1697" spans="1:10" ht="12.75">
      <c r="A1697" s="548" t="s">
        <v>311</v>
      </c>
      <c r="B1697" s="663" t="s">
        <v>2024</v>
      </c>
      <c r="C1697" s="664"/>
      <c r="D1697" s="664"/>
      <c r="E1697" s="664"/>
      <c r="F1697" s="664"/>
      <c r="G1697" s="665"/>
      <c r="H1697" s="583" t="s">
        <v>1256</v>
      </c>
      <c r="I1697" s="533" t="s">
        <v>2081</v>
      </c>
      <c r="J1697" s="534">
        <v>16</v>
      </c>
    </row>
    <row r="1698" spans="1:10" ht="12.75">
      <c r="A1698" s="548" t="s">
        <v>311</v>
      </c>
      <c r="B1698" s="663" t="s">
        <v>2027</v>
      </c>
      <c r="C1698" s="664"/>
      <c r="D1698" s="664"/>
      <c r="E1698" s="664"/>
      <c r="F1698" s="664"/>
      <c r="G1698" s="665"/>
      <c r="H1698" s="583" t="s">
        <v>3030</v>
      </c>
      <c r="I1698" s="533" t="s">
        <v>3031</v>
      </c>
      <c r="J1698" s="534">
        <v>78.00212222514368</v>
      </c>
    </row>
    <row r="1699" spans="1:10" ht="12.75">
      <c r="A1699" s="548" t="s">
        <v>311</v>
      </c>
      <c r="B1699" s="663" t="s">
        <v>2144</v>
      </c>
      <c r="C1699" s="664"/>
      <c r="D1699" s="664"/>
      <c r="E1699" s="664"/>
      <c r="F1699" s="664"/>
      <c r="G1699" s="665"/>
      <c r="H1699" s="583" t="s">
        <v>3032</v>
      </c>
      <c r="I1699" s="533" t="s">
        <v>3032</v>
      </c>
      <c r="J1699" s="534">
        <v>100</v>
      </c>
    </row>
    <row r="1700" spans="1:10" ht="12.75">
      <c r="A1700" s="548" t="s">
        <v>311</v>
      </c>
      <c r="B1700" s="663" t="s">
        <v>2033</v>
      </c>
      <c r="C1700" s="664"/>
      <c r="D1700" s="664"/>
      <c r="E1700" s="664"/>
      <c r="F1700" s="664"/>
      <c r="G1700" s="665"/>
      <c r="H1700" s="583" t="s">
        <v>3033</v>
      </c>
      <c r="I1700" s="533" t="s">
        <v>3033</v>
      </c>
      <c r="J1700" s="534">
        <v>100</v>
      </c>
    </row>
    <row r="1701" spans="1:10" ht="12.75">
      <c r="A1701" s="548" t="s">
        <v>311</v>
      </c>
      <c r="B1701" s="663" t="s">
        <v>2035</v>
      </c>
      <c r="C1701" s="664"/>
      <c r="D1701" s="664"/>
      <c r="E1701" s="664"/>
      <c r="F1701" s="664"/>
      <c r="G1701" s="665"/>
      <c r="H1701" s="583" t="s">
        <v>3034</v>
      </c>
      <c r="I1701" s="533" t="s">
        <v>3034</v>
      </c>
      <c r="J1701" s="534">
        <v>100</v>
      </c>
    </row>
    <row r="1702" spans="1:10" ht="12.75">
      <c r="A1702" s="548" t="s">
        <v>311</v>
      </c>
      <c r="B1702" s="663" t="s">
        <v>2222</v>
      </c>
      <c r="C1702" s="664"/>
      <c r="D1702" s="664"/>
      <c r="E1702" s="664"/>
      <c r="F1702" s="664"/>
      <c r="G1702" s="665"/>
      <c r="H1702" s="583" t="s">
        <v>3035</v>
      </c>
      <c r="I1702" s="533" t="s">
        <v>3036</v>
      </c>
      <c r="J1702" s="534">
        <v>99.99685138539044</v>
      </c>
    </row>
    <row r="1703" spans="1:10" ht="12.75">
      <c r="A1703" s="548" t="s">
        <v>311</v>
      </c>
      <c r="B1703" s="663" t="s">
        <v>3037</v>
      </c>
      <c r="C1703" s="664"/>
      <c r="D1703" s="664"/>
      <c r="E1703" s="664"/>
      <c r="F1703" s="664"/>
      <c r="G1703" s="665"/>
      <c r="H1703" s="583" t="s">
        <v>3038</v>
      </c>
      <c r="I1703" s="533" t="s">
        <v>3039</v>
      </c>
      <c r="J1703" s="534">
        <v>27.325581395348834</v>
      </c>
    </row>
    <row r="1704" spans="1:10" ht="12.75">
      <c r="A1704" s="537" t="s">
        <v>311</v>
      </c>
      <c r="B1704" s="537" t="s">
        <v>1832</v>
      </c>
      <c r="C1704" s="659" t="s">
        <v>1833</v>
      </c>
      <c r="D1704" s="659"/>
      <c r="E1704" s="659"/>
      <c r="F1704" s="659"/>
      <c r="G1704" s="660"/>
      <c r="H1704" s="584" t="s">
        <v>1005</v>
      </c>
      <c r="I1704" s="531" t="s">
        <v>1006</v>
      </c>
      <c r="J1704" s="532">
        <v>95.80394373373562</v>
      </c>
    </row>
    <row r="1705" spans="1:10" ht="12.75">
      <c r="A1705" s="537" t="s">
        <v>1836</v>
      </c>
      <c r="B1705" s="537" t="s">
        <v>1213</v>
      </c>
      <c r="C1705" s="659" t="s">
        <v>3040</v>
      </c>
      <c r="D1705" s="659"/>
      <c r="E1705" s="659"/>
      <c r="F1705" s="659"/>
      <c r="G1705" s="660"/>
      <c r="H1705" s="584" t="s">
        <v>3041</v>
      </c>
      <c r="I1705" s="531" t="s">
        <v>3042</v>
      </c>
      <c r="J1705" s="532">
        <v>96.01800889772225</v>
      </c>
    </row>
    <row r="1706" spans="1:10" ht="12.75">
      <c r="A1706" s="537" t="s">
        <v>311</v>
      </c>
      <c r="B1706" s="537" t="s">
        <v>445</v>
      </c>
      <c r="C1706" s="659" t="s">
        <v>446</v>
      </c>
      <c r="D1706" s="659"/>
      <c r="E1706" s="659"/>
      <c r="F1706" s="659"/>
      <c r="G1706" s="660"/>
      <c r="H1706" s="584" t="s">
        <v>3043</v>
      </c>
      <c r="I1706" s="531" t="s">
        <v>3044</v>
      </c>
      <c r="J1706" s="532">
        <v>99.44457708458307</v>
      </c>
    </row>
    <row r="1707" spans="1:10" ht="12.75">
      <c r="A1707" s="551" t="s">
        <v>311</v>
      </c>
      <c r="B1707" s="551" t="s">
        <v>447</v>
      </c>
      <c r="C1707" s="657" t="s">
        <v>448</v>
      </c>
      <c r="D1707" s="657"/>
      <c r="E1707" s="657"/>
      <c r="F1707" s="657"/>
      <c r="G1707" s="658"/>
      <c r="H1707" s="582" t="s">
        <v>311</v>
      </c>
      <c r="I1707" s="530" t="s">
        <v>3044</v>
      </c>
      <c r="J1707" s="532"/>
    </row>
    <row r="1708" spans="1:10" ht="12.75">
      <c r="A1708" s="537" t="s">
        <v>311</v>
      </c>
      <c r="B1708" s="537" t="s">
        <v>451</v>
      </c>
      <c r="C1708" s="659" t="s">
        <v>452</v>
      </c>
      <c r="D1708" s="659"/>
      <c r="E1708" s="659"/>
      <c r="F1708" s="659"/>
      <c r="G1708" s="660"/>
      <c r="H1708" s="584" t="s">
        <v>3045</v>
      </c>
      <c r="I1708" s="531" t="s">
        <v>3046</v>
      </c>
      <c r="J1708" s="532">
        <v>96.14082840236686</v>
      </c>
    </row>
    <row r="1709" spans="1:10" ht="12.75">
      <c r="A1709" s="551" t="s">
        <v>311</v>
      </c>
      <c r="B1709" s="551" t="s">
        <v>453</v>
      </c>
      <c r="C1709" s="657" t="s">
        <v>452</v>
      </c>
      <c r="D1709" s="657"/>
      <c r="E1709" s="657"/>
      <c r="F1709" s="657"/>
      <c r="G1709" s="658"/>
      <c r="H1709" s="582" t="s">
        <v>311</v>
      </c>
      <c r="I1709" s="530" t="s">
        <v>3046</v>
      </c>
      <c r="J1709" s="532"/>
    </row>
    <row r="1710" spans="1:10" ht="12.75">
      <c r="A1710" s="537" t="s">
        <v>311</v>
      </c>
      <c r="B1710" s="537" t="s">
        <v>454</v>
      </c>
      <c r="C1710" s="659" t="s">
        <v>455</v>
      </c>
      <c r="D1710" s="659"/>
      <c r="E1710" s="659"/>
      <c r="F1710" s="659"/>
      <c r="G1710" s="660"/>
      <c r="H1710" s="584" t="s">
        <v>3047</v>
      </c>
      <c r="I1710" s="531" t="s">
        <v>3048</v>
      </c>
      <c r="J1710" s="532">
        <v>99.26252393385553</v>
      </c>
    </row>
    <row r="1711" spans="1:10" ht="12.75">
      <c r="A1711" s="551" t="s">
        <v>311</v>
      </c>
      <c r="B1711" s="551" t="s">
        <v>458</v>
      </c>
      <c r="C1711" s="657" t="s">
        <v>459</v>
      </c>
      <c r="D1711" s="657"/>
      <c r="E1711" s="657"/>
      <c r="F1711" s="657"/>
      <c r="G1711" s="658"/>
      <c r="H1711" s="582" t="s">
        <v>311</v>
      </c>
      <c r="I1711" s="530" t="s">
        <v>3049</v>
      </c>
      <c r="J1711" s="532"/>
    </row>
    <row r="1712" spans="1:10" ht="12.75">
      <c r="A1712" s="551" t="s">
        <v>311</v>
      </c>
      <c r="B1712" s="551" t="s">
        <v>460</v>
      </c>
      <c r="C1712" s="657" t="s">
        <v>461</v>
      </c>
      <c r="D1712" s="657"/>
      <c r="E1712" s="657"/>
      <c r="F1712" s="657"/>
      <c r="G1712" s="658"/>
      <c r="H1712" s="582" t="s">
        <v>311</v>
      </c>
      <c r="I1712" s="530" t="s">
        <v>3050</v>
      </c>
      <c r="J1712" s="532"/>
    </row>
    <row r="1713" spans="1:10" ht="12.75">
      <c r="A1713" s="537" t="s">
        <v>311</v>
      </c>
      <c r="B1713" s="537" t="s">
        <v>464</v>
      </c>
      <c r="C1713" s="659" t="s">
        <v>465</v>
      </c>
      <c r="D1713" s="659"/>
      <c r="E1713" s="659"/>
      <c r="F1713" s="659"/>
      <c r="G1713" s="660"/>
      <c r="H1713" s="584" t="s">
        <v>3051</v>
      </c>
      <c r="I1713" s="531" t="s">
        <v>3052</v>
      </c>
      <c r="J1713" s="532">
        <v>95.59509202453988</v>
      </c>
    </row>
    <row r="1714" spans="1:10" ht="12.75">
      <c r="A1714" s="551" t="s">
        <v>311</v>
      </c>
      <c r="B1714" s="551" t="s">
        <v>466</v>
      </c>
      <c r="C1714" s="657" t="s">
        <v>467</v>
      </c>
      <c r="D1714" s="657"/>
      <c r="E1714" s="657"/>
      <c r="F1714" s="657"/>
      <c r="G1714" s="658"/>
      <c r="H1714" s="582" t="s">
        <v>311</v>
      </c>
      <c r="I1714" s="530" t="s">
        <v>3053</v>
      </c>
      <c r="J1714" s="532"/>
    </row>
    <row r="1715" spans="1:10" ht="12.75">
      <c r="A1715" s="551" t="s">
        <v>311</v>
      </c>
      <c r="B1715" s="551" t="s">
        <v>468</v>
      </c>
      <c r="C1715" s="657" t="s">
        <v>469</v>
      </c>
      <c r="D1715" s="657"/>
      <c r="E1715" s="657"/>
      <c r="F1715" s="657"/>
      <c r="G1715" s="658"/>
      <c r="H1715" s="582" t="s">
        <v>311</v>
      </c>
      <c r="I1715" s="530" t="s">
        <v>3054</v>
      </c>
      <c r="J1715" s="532"/>
    </row>
    <row r="1716" spans="1:10" ht="12.75">
      <c r="A1716" s="537" t="s">
        <v>311</v>
      </c>
      <c r="B1716" s="537" t="s">
        <v>474</v>
      </c>
      <c r="C1716" s="659" t="s">
        <v>475</v>
      </c>
      <c r="D1716" s="659"/>
      <c r="E1716" s="659"/>
      <c r="F1716" s="659"/>
      <c r="G1716" s="660"/>
      <c r="H1716" s="584" t="s">
        <v>3055</v>
      </c>
      <c r="I1716" s="531" t="s">
        <v>3056</v>
      </c>
      <c r="J1716" s="532">
        <v>86.18680223476535</v>
      </c>
    </row>
    <row r="1717" spans="1:10" ht="12.75">
      <c r="A1717" s="551" t="s">
        <v>311</v>
      </c>
      <c r="B1717" s="551" t="s">
        <v>476</v>
      </c>
      <c r="C1717" s="657" t="s">
        <v>477</v>
      </c>
      <c r="D1717" s="657"/>
      <c r="E1717" s="657"/>
      <c r="F1717" s="657"/>
      <c r="G1717" s="658"/>
      <c r="H1717" s="582" t="s">
        <v>311</v>
      </c>
      <c r="I1717" s="530" t="s">
        <v>3057</v>
      </c>
      <c r="J1717" s="532"/>
    </row>
    <row r="1718" spans="1:10" ht="12.75">
      <c r="A1718" s="551" t="s">
        <v>311</v>
      </c>
      <c r="B1718" s="551" t="s">
        <v>480</v>
      </c>
      <c r="C1718" s="657" t="s">
        <v>481</v>
      </c>
      <c r="D1718" s="657"/>
      <c r="E1718" s="657"/>
      <c r="F1718" s="657"/>
      <c r="G1718" s="658"/>
      <c r="H1718" s="582" t="s">
        <v>311</v>
      </c>
      <c r="I1718" s="530" t="s">
        <v>3058</v>
      </c>
      <c r="J1718" s="532"/>
    </row>
    <row r="1719" spans="1:10" ht="12.75">
      <c r="A1719" s="551" t="s">
        <v>311</v>
      </c>
      <c r="B1719" s="551" t="s">
        <v>482</v>
      </c>
      <c r="C1719" s="657" t="s">
        <v>483</v>
      </c>
      <c r="D1719" s="657"/>
      <c r="E1719" s="657"/>
      <c r="F1719" s="657"/>
      <c r="G1719" s="658"/>
      <c r="H1719" s="582" t="s">
        <v>311</v>
      </c>
      <c r="I1719" s="530" t="s">
        <v>3059</v>
      </c>
      <c r="J1719" s="532"/>
    </row>
    <row r="1720" spans="1:10" ht="12.75">
      <c r="A1720" s="537" t="s">
        <v>311</v>
      </c>
      <c r="B1720" s="537" t="s">
        <v>488</v>
      </c>
      <c r="C1720" s="659" t="s">
        <v>489</v>
      </c>
      <c r="D1720" s="659"/>
      <c r="E1720" s="659"/>
      <c r="F1720" s="659"/>
      <c r="G1720" s="660"/>
      <c r="H1720" s="584" t="s">
        <v>3060</v>
      </c>
      <c r="I1720" s="531" t="s">
        <v>3061</v>
      </c>
      <c r="J1720" s="532">
        <v>83.86183095745177</v>
      </c>
    </row>
    <row r="1721" spans="1:10" ht="12.75">
      <c r="A1721" s="551" t="s">
        <v>311</v>
      </c>
      <c r="B1721" s="551" t="s">
        <v>490</v>
      </c>
      <c r="C1721" s="657" t="s">
        <v>491</v>
      </c>
      <c r="D1721" s="657"/>
      <c r="E1721" s="657"/>
      <c r="F1721" s="657"/>
      <c r="G1721" s="658"/>
      <c r="H1721" s="582" t="s">
        <v>311</v>
      </c>
      <c r="I1721" s="530" t="s">
        <v>3062</v>
      </c>
      <c r="J1721" s="532"/>
    </row>
    <row r="1722" spans="1:10" ht="12.75">
      <c r="A1722" s="551" t="s">
        <v>311</v>
      </c>
      <c r="B1722" s="551" t="s">
        <v>492</v>
      </c>
      <c r="C1722" s="657" t="s">
        <v>493</v>
      </c>
      <c r="D1722" s="657"/>
      <c r="E1722" s="657"/>
      <c r="F1722" s="657"/>
      <c r="G1722" s="658"/>
      <c r="H1722" s="582" t="s">
        <v>311</v>
      </c>
      <c r="I1722" s="530" t="s">
        <v>3063</v>
      </c>
      <c r="J1722" s="532"/>
    </row>
    <row r="1723" spans="1:10" ht="12.75">
      <c r="A1723" s="551" t="s">
        <v>311</v>
      </c>
      <c r="B1723" s="551" t="s">
        <v>496</v>
      </c>
      <c r="C1723" s="657" t="s">
        <v>497</v>
      </c>
      <c r="D1723" s="657"/>
      <c r="E1723" s="657"/>
      <c r="F1723" s="657"/>
      <c r="G1723" s="658"/>
      <c r="H1723" s="582" t="s">
        <v>311</v>
      </c>
      <c r="I1723" s="530" t="s">
        <v>3064</v>
      </c>
      <c r="J1723" s="532"/>
    </row>
    <row r="1724" spans="1:10" ht="12.75">
      <c r="A1724" s="551" t="s">
        <v>311</v>
      </c>
      <c r="B1724" s="551" t="s">
        <v>502</v>
      </c>
      <c r="C1724" s="657" t="s">
        <v>503</v>
      </c>
      <c r="D1724" s="657"/>
      <c r="E1724" s="657"/>
      <c r="F1724" s="657"/>
      <c r="G1724" s="658"/>
      <c r="H1724" s="582" t="s">
        <v>311</v>
      </c>
      <c r="I1724" s="530" t="s">
        <v>3065</v>
      </c>
      <c r="J1724" s="532"/>
    </row>
    <row r="1725" spans="1:10" ht="12.75">
      <c r="A1725" s="551" t="s">
        <v>311</v>
      </c>
      <c r="B1725" s="551" t="s">
        <v>504</v>
      </c>
      <c r="C1725" s="657" t="s">
        <v>505</v>
      </c>
      <c r="D1725" s="657"/>
      <c r="E1725" s="657"/>
      <c r="F1725" s="657"/>
      <c r="G1725" s="658"/>
      <c r="H1725" s="582" t="s">
        <v>311</v>
      </c>
      <c r="I1725" s="530" t="s">
        <v>3066</v>
      </c>
      <c r="J1725" s="532"/>
    </row>
    <row r="1726" spans="1:10" ht="12.75">
      <c r="A1726" s="551" t="s">
        <v>311</v>
      </c>
      <c r="B1726" s="551" t="s">
        <v>506</v>
      </c>
      <c r="C1726" s="657" t="s">
        <v>507</v>
      </c>
      <c r="D1726" s="657"/>
      <c r="E1726" s="657"/>
      <c r="F1726" s="657"/>
      <c r="G1726" s="658"/>
      <c r="H1726" s="582" t="s">
        <v>311</v>
      </c>
      <c r="I1726" s="530" t="s">
        <v>3067</v>
      </c>
      <c r="J1726" s="532"/>
    </row>
    <row r="1727" spans="1:10" ht="12.75">
      <c r="A1727" s="537" t="s">
        <v>311</v>
      </c>
      <c r="B1727" s="537" t="s">
        <v>508</v>
      </c>
      <c r="C1727" s="659" t="s">
        <v>509</v>
      </c>
      <c r="D1727" s="659"/>
      <c r="E1727" s="659"/>
      <c r="F1727" s="659"/>
      <c r="G1727" s="660"/>
      <c r="H1727" s="584" t="s">
        <v>3035</v>
      </c>
      <c r="I1727" s="531" t="s">
        <v>3036</v>
      </c>
      <c r="J1727" s="532">
        <v>99.99685138539044</v>
      </c>
    </row>
    <row r="1728" spans="1:10" ht="12.75">
      <c r="A1728" s="551" t="s">
        <v>311</v>
      </c>
      <c r="B1728" s="551" t="s">
        <v>510</v>
      </c>
      <c r="C1728" s="657" t="s">
        <v>509</v>
      </c>
      <c r="D1728" s="657"/>
      <c r="E1728" s="657"/>
      <c r="F1728" s="657"/>
      <c r="G1728" s="658"/>
      <c r="H1728" s="582" t="s">
        <v>311</v>
      </c>
      <c r="I1728" s="530" t="s">
        <v>3036</v>
      </c>
      <c r="J1728" s="532"/>
    </row>
    <row r="1729" spans="1:10" ht="12.75">
      <c r="A1729" s="537" t="s">
        <v>311</v>
      </c>
      <c r="B1729" s="537" t="s">
        <v>511</v>
      </c>
      <c r="C1729" s="659" t="s">
        <v>512</v>
      </c>
      <c r="D1729" s="659"/>
      <c r="E1729" s="659"/>
      <c r="F1729" s="659"/>
      <c r="G1729" s="660"/>
      <c r="H1729" s="584" t="s">
        <v>3068</v>
      </c>
      <c r="I1729" s="531" t="s">
        <v>3069</v>
      </c>
      <c r="J1729" s="532">
        <v>91.87223382045929</v>
      </c>
    </row>
    <row r="1730" spans="1:10" ht="12.75">
      <c r="A1730" s="551" t="s">
        <v>311</v>
      </c>
      <c r="B1730" s="551" t="s">
        <v>515</v>
      </c>
      <c r="C1730" s="657" t="s">
        <v>516</v>
      </c>
      <c r="D1730" s="657"/>
      <c r="E1730" s="657"/>
      <c r="F1730" s="657"/>
      <c r="G1730" s="658"/>
      <c r="H1730" s="582" t="s">
        <v>311</v>
      </c>
      <c r="I1730" s="530" t="s">
        <v>3070</v>
      </c>
      <c r="J1730" s="532"/>
    </row>
    <row r="1731" spans="1:10" ht="12.75">
      <c r="A1731" s="551" t="s">
        <v>311</v>
      </c>
      <c r="B1731" s="551" t="s">
        <v>519</v>
      </c>
      <c r="C1731" s="657" t="s">
        <v>120</v>
      </c>
      <c r="D1731" s="657"/>
      <c r="E1731" s="657"/>
      <c r="F1731" s="657"/>
      <c r="G1731" s="658"/>
      <c r="H1731" s="582" t="s">
        <v>311</v>
      </c>
      <c r="I1731" s="530" t="s">
        <v>3071</v>
      </c>
      <c r="J1731" s="532"/>
    </row>
    <row r="1732" spans="1:10" ht="12.75">
      <c r="A1732" s="551" t="s">
        <v>311</v>
      </c>
      <c r="B1732" s="551" t="s">
        <v>520</v>
      </c>
      <c r="C1732" s="657" t="s">
        <v>521</v>
      </c>
      <c r="D1732" s="657"/>
      <c r="E1732" s="657"/>
      <c r="F1732" s="657"/>
      <c r="G1732" s="658"/>
      <c r="H1732" s="582" t="s">
        <v>311</v>
      </c>
      <c r="I1732" s="530" t="s">
        <v>3072</v>
      </c>
      <c r="J1732" s="532"/>
    </row>
    <row r="1733" spans="1:10" ht="12.75">
      <c r="A1733" s="551" t="s">
        <v>311</v>
      </c>
      <c r="B1733" s="551" t="s">
        <v>523</v>
      </c>
      <c r="C1733" s="657" t="s">
        <v>512</v>
      </c>
      <c r="D1733" s="657"/>
      <c r="E1733" s="657"/>
      <c r="F1733" s="657"/>
      <c r="G1733" s="658"/>
      <c r="H1733" s="582" t="s">
        <v>311</v>
      </c>
      <c r="I1733" s="530" t="s">
        <v>3073</v>
      </c>
      <c r="J1733" s="532"/>
    </row>
    <row r="1734" spans="1:10" ht="12.75">
      <c r="A1734" s="537" t="s">
        <v>311</v>
      </c>
      <c r="B1734" s="537" t="s">
        <v>530</v>
      </c>
      <c r="C1734" s="659" t="s">
        <v>531</v>
      </c>
      <c r="D1734" s="659"/>
      <c r="E1734" s="659"/>
      <c r="F1734" s="659"/>
      <c r="G1734" s="660"/>
      <c r="H1734" s="584" t="s">
        <v>3074</v>
      </c>
      <c r="I1734" s="531" t="s">
        <v>3075</v>
      </c>
      <c r="J1734" s="532">
        <v>10.1</v>
      </c>
    </row>
    <row r="1735" spans="1:10" ht="12.75">
      <c r="A1735" s="551" t="s">
        <v>311</v>
      </c>
      <c r="B1735" s="551" t="s">
        <v>535</v>
      </c>
      <c r="C1735" s="657" t="s">
        <v>536</v>
      </c>
      <c r="D1735" s="657"/>
      <c r="E1735" s="657"/>
      <c r="F1735" s="657"/>
      <c r="G1735" s="658"/>
      <c r="H1735" s="582" t="s">
        <v>311</v>
      </c>
      <c r="I1735" s="530" t="s">
        <v>3075</v>
      </c>
      <c r="J1735" s="532"/>
    </row>
    <row r="1736" spans="1:10" ht="12.75">
      <c r="A1736" s="537" t="s">
        <v>1836</v>
      </c>
      <c r="B1736" s="537" t="s">
        <v>1223</v>
      </c>
      <c r="C1736" s="659" t="s">
        <v>3076</v>
      </c>
      <c r="D1736" s="659"/>
      <c r="E1736" s="659"/>
      <c r="F1736" s="659"/>
      <c r="G1736" s="660"/>
      <c r="H1736" s="584" t="s">
        <v>3077</v>
      </c>
      <c r="I1736" s="531" t="s">
        <v>3078</v>
      </c>
      <c r="J1736" s="532">
        <v>92.20107419906495</v>
      </c>
    </row>
    <row r="1737" spans="1:10" ht="12.75">
      <c r="A1737" s="537" t="s">
        <v>311</v>
      </c>
      <c r="B1737" s="537" t="s">
        <v>464</v>
      </c>
      <c r="C1737" s="659" t="s">
        <v>465</v>
      </c>
      <c r="D1737" s="659"/>
      <c r="E1737" s="659"/>
      <c r="F1737" s="659"/>
      <c r="G1737" s="660"/>
      <c r="H1737" s="584" t="s">
        <v>1808</v>
      </c>
      <c r="I1737" s="531" t="s">
        <v>3079</v>
      </c>
      <c r="J1737" s="532">
        <v>86.85493333333334</v>
      </c>
    </row>
    <row r="1738" spans="1:10" ht="12.75">
      <c r="A1738" s="551" t="s">
        <v>311</v>
      </c>
      <c r="B1738" s="551" t="s">
        <v>466</v>
      </c>
      <c r="C1738" s="657" t="s">
        <v>467</v>
      </c>
      <c r="D1738" s="657"/>
      <c r="E1738" s="657"/>
      <c r="F1738" s="657"/>
      <c r="G1738" s="658"/>
      <c r="H1738" s="582" t="s">
        <v>311</v>
      </c>
      <c r="I1738" s="530" t="s">
        <v>3079</v>
      </c>
      <c r="J1738" s="532"/>
    </row>
    <row r="1739" spans="1:10" ht="12.75">
      <c r="A1739" s="537" t="s">
        <v>311</v>
      </c>
      <c r="B1739" s="537" t="s">
        <v>474</v>
      </c>
      <c r="C1739" s="659" t="s">
        <v>475</v>
      </c>
      <c r="D1739" s="659"/>
      <c r="E1739" s="659"/>
      <c r="F1739" s="659"/>
      <c r="G1739" s="660"/>
      <c r="H1739" s="584" t="s">
        <v>3080</v>
      </c>
      <c r="I1739" s="531" t="s">
        <v>3081</v>
      </c>
      <c r="J1739" s="532">
        <v>81.5306396402443</v>
      </c>
    </row>
    <row r="1740" spans="1:10" ht="12.75">
      <c r="A1740" s="551" t="s">
        <v>311</v>
      </c>
      <c r="B1740" s="551" t="s">
        <v>476</v>
      </c>
      <c r="C1740" s="657" t="s">
        <v>477</v>
      </c>
      <c r="D1740" s="657"/>
      <c r="E1740" s="657"/>
      <c r="F1740" s="657"/>
      <c r="G1740" s="658"/>
      <c r="H1740" s="582" t="s">
        <v>311</v>
      </c>
      <c r="I1740" s="530" t="s">
        <v>3081</v>
      </c>
      <c r="J1740" s="532"/>
    </row>
    <row r="1741" spans="1:10" ht="12.75">
      <c r="A1741" s="537" t="s">
        <v>311</v>
      </c>
      <c r="B1741" s="537" t="s">
        <v>488</v>
      </c>
      <c r="C1741" s="659" t="s">
        <v>489</v>
      </c>
      <c r="D1741" s="659"/>
      <c r="E1741" s="659"/>
      <c r="F1741" s="659"/>
      <c r="G1741" s="660"/>
      <c r="H1741" s="584" t="s">
        <v>3082</v>
      </c>
      <c r="I1741" s="531" t="s">
        <v>3083</v>
      </c>
      <c r="J1741" s="532">
        <v>92.37932428530176</v>
      </c>
    </row>
    <row r="1742" spans="1:10" ht="12.75">
      <c r="A1742" s="551" t="s">
        <v>311</v>
      </c>
      <c r="B1742" s="551" t="s">
        <v>490</v>
      </c>
      <c r="C1742" s="657" t="s">
        <v>491</v>
      </c>
      <c r="D1742" s="657"/>
      <c r="E1742" s="657"/>
      <c r="F1742" s="657"/>
      <c r="G1742" s="658"/>
      <c r="H1742" s="582" t="s">
        <v>311</v>
      </c>
      <c r="I1742" s="530" t="s">
        <v>3084</v>
      </c>
      <c r="J1742" s="532"/>
    </row>
    <row r="1743" spans="1:10" ht="12.75">
      <c r="A1743" s="551" t="s">
        <v>311</v>
      </c>
      <c r="B1743" s="551" t="s">
        <v>494</v>
      </c>
      <c r="C1743" s="657" t="s">
        <v>495</v>
      </c>
      <c r="D1743" s="657"/>
      <c r="E1743" s="657"/>
      <c r="F1743" s="657"/>
      <c r="G1743" s="658"/>
      <c r="H1743" s="582" t="s">
        <v>311</v>
      </c>
      <c r="I1743" s="530" t="s">
        <v>3085</v>
      </c>
      <c r="J1743" s="532"/>
    </row>
    <row r="1744" spans="1:10" ht="12.75">
      <c r="A1744" s="551" t="s">
        <v>311</v>
      </c>
      <c r="B1744" s="551" t="s">
        <v>498</v>
      </c>
      <c r="C1744" s="657" t="s">
        <v>499</v>
      </c>
      <c r="D1744" s="657"/>
      <c r="E1744" s="657"/>
      <c r="F1744" s="657"/>
      <c r="G1744" s="658"/>
      <c r="H1744" s="582" t="s">
        <v>311</v>
      </c>
      <c r="I1744" s="530" t="s">
        <v>2960</v>
      </c>
      <c r="J1744" s="532"/>
    </row>
    <row r="1745" spans="1:10" ht="12.75">
      <c r="A1745" s="551" t="s">
        <v>311</v>
      </c>
      <c r="B1745" s="551" t="s">
        <v>502</v>
      </c>
      <c r="C1745" s="657" t="s">
        <v>503</v>
      </c>
      <c r="D1745" s="657"/>
      <c r="E1745" s="657"/>
      <c r="F1745" s="657"/>
      <c r="G1745" s="658"/>
      <c r="H1745" s="582" t="s">
        <v>311</v>
      </c>
      <c r="I1745" s="530" t="s">
        <v>3086</v>
      </c>
      <c r="J1745" s="532"/>
    </row>
    <row r="1746" spans="1:10" ht="12.75">
      <c r="A1746" s="551" t="s">
        <v>311</v>
      </c>
      <c r="B1746" s="551" t="s">
        <v>506</v>
      </c>
      <c r="C1746" s="657" t="s">
        <v>507</v>
      </c>
      <c r="D1746" s="657"/>
      <c r="E1746" s="657"/>
      <c r="F1746" s="657"/>
      <c r="G1746" s="658"/>
      <c r="H1746" s="582" t="s">
        <v>311</v>
      </c>
      <c r="I1746" s="530" t="s">
        <v>3087</v>
      </c>
      <c r="J1746" s="532"/>
    </row>
    <row r="1747" spans="1:10" ht="12.75">
      <c r="A1747" s="537" t="s">
        <v>311</v>
      </c>
      <c r="B1747" s="537" t="s">
        <v>508</v>
      </c>
      <c r="C1747" s="659" t="s">
        <v>509</v>
      </c>
      <c r="D1747" s="659"/>
      <c r="E1747" s="659"/>
      <c r="F1747" s="659"/>
      <c r="G1747" s="660"/>
      <c r="H1747" s="584" t="s">
        <v>3088</v>
      </c>
      <c r="I1747" s="531" t="s">
        <v>3089</v>
      </c>
      <c r="J1747" s="532">
        <v>100.51662068965517</v>
      </c>
    </row>
    <row r="1748" spans="1:10" ht="12.75">
      <c r="A1748" s="551" t="s">
        <v>311</v>
      </c>
      <c r="B1748" s="551" t="s">
        <v>510</v>
      </c>
      <c r="C1748" s="657" t="s">
        <v>509</v>
      </c>
      <c r="D1748" s="657"/>
      <c r="E1748" s="657"/>
      <c r="F1748" s="657"/>
      <c r="G1748" s="658"/>
      <c r="H1748" s="582" t="s">
        <v>311</v>
      </c>
      <c r="I1748" s="530" t="s">
        <v>3089</v>
      </c>
      <c r="J1748" s="532"/>
    </row>
    <row r="1749" spans="1:10" ht="12.75">
      <c r="A1749" s="537" t="s">
        <v>311</v>
      </c>
      <c r="B1749" s="537" t="s">
        <v>511</v>
      </c>
      <c r="C1749" s="659" t="s">
        <v>512</v>
      </c>
      <c r="D1749" s="659"/>
      <c r="E1749" s="659"/>
      <c r="F1749" s="659"/>
      <c r="G1749" s="660"/>
      <c r="H1749" s="584" t="s">
        <v>2481</v>
      </c>
      <c r="I1749" s="531" t="s">
        <v>3090</v>
      </c>
      <c r="J1749" s="532">
        <v>96.81500000000001</v>
      </c>
    </row>
    <row r="1750" spans="1:10" ht="12.75">
      <c r="A1750" s="551" t="s">
        <v>311</v>
      </c>
      <c r="B1750" s="551" t="s">
        <v>517</v>
      </c>
      <c r="C1750" s="657" t="s">
        <v>518</v>
      </c>
      <c r="D1750" s="657"/>
      <c r="E1750" s="657"/>
      <c r="F1750" s="657"/>
      <c r="G1750" s="658"/>
      <c r="H1750" s="582" t="s">
        <v>311</v>
      </c>
      <c r="I1750" s="530" t="s">
        <v>3091</v>
      </c>
      <c r="J1750" s="532"/>
    </row>
    <row r="1751" spans="1:10" ht="12.75">
      <c r="A1751" s="551" t="s">
        <v>311</v>
      </c>
      <c r="B1751" s="551" t="s">
        <v>523</v>
      </c>
      <c r="C1751" s="657" t="s">
        <v>512</v>
      </c>
      <c r="D1751" s="657"/>
      <c r="E1751" s="657"/>
      <c r="F1751" s="657"/>
      <c r="G1751" s="658"/>
      <c r="H1751" s="582" t="s">
        <v>311</v>
      </c>
      <c r="I1751" s="530" t="s">
        <v>3092</v>
      </c>
      <c r="J1751" s="532"/>
    </row>
    <row r="1752" spans="1:10" ht="12.75">
      <c r="A1752" s="537" t="s">
        <v>1836</v>
      </c>
      <c r="B1752" s="537" t="s">
        <v>1504</v>
      </c>
      <c r="C1752" s="659" t="s">
        <v>3093</v>
      </c>
      <c r="D1752" s="659"/>
      <c r="E1752" s="659"/>
      <c r="F1752" s="659"/>
      <c r="G1752" s="660"/>
      <c r="H1752" s="584" t="s">
        <v>1162</v>
      </c>
      <c r="I1752" s="531" t="s">
        <v>1162</v>
      </c>
      <c r="J1752" s="532">
        <v>100</v>
      </c>
    </row>
    <row r="1753" spans="1:10" ht="12.75">
      <c r="A1753" s="537" t="s">
        <v>311</v>
      </c>
      <c r="B1753" s="537" t="s">
        <v>616</v>
      </c>
      <c r="C1753" s="659" t="s">
        <v>617</v>
      </c>
      <c r="D1753" s="659"/>
      <c r="E1753" s="659"/>
      <c r="F1753" s="659"/>
      <c r="G1753" s="660"/>
      <c r="H1753" s="584" t="s">
        <v>1162</v>
      </c>
      <c r="I1753" s="531" t="s">
        <v>1162</v>
      </c>
      <c r="J1753" s="532">
        <v>100</v>
      </c>
    </row>
    <row r="1754" spans="1:10" ht="12.75">
      <c r="A1754" s="551" t="s">
        <v>311</v>
      </c>
      <c r="B1754" s="551" t="s">
        <v>618</v>
      </c>
      <c r="C1754" s="657" t="s">
        <v>619</v>
      </c>
      <c r="D1754" s="657"/>
      <c r="E1754" s="657"/>
      <c r="F1754" s="657"/>
      <c r="G1754" s="658"/>
      <c r="H1754" s="582" t="s">
        <v>311</v>
      </c>
      <c r="I1754" s="530" t="s">
        <v>1162</v>
      </c>
      <c r="J1754" s="532"/>
    </row>
    <row r="1755" spans="1:10" ht="12.75">
      <c r="A1755" s="537" t="s">
        <v>1836</v>
      </c>
      <c r="B1755" s="537" t="s">
        <v>3094</v>
      </c>
      <c r="C1755" s="659" t="s">
        <v>3095</v>
      </c>
      <c r="D1755" s="659"/>
      <c r="E1755" s="659"/>
      <c r="F1755" s="659"/>
      <c r="G1755" s="660"/>
      <c r="H1755" s="584" t="s">
        <v>3096</v>
      </c>
      <c r="I1755" s="531" t="s">
        <v>3097</v>
      </c>
      <c r="J1755" s="532">
        <v>64.64903846153847</v>
      </c>
    </row>
    <row r="1756" spans="1:10" ht="12.75">
      <c r="A1756" s="537" t="s">
        <v>311</v>
      </c>
      <c r="B1756" s="537" t="s">
        <v>605</v>
      </c>
      <c r="C1756" s="659" t="s">
        <v>606</v>
      </c>
      <c r="D1756" s="659"/>
      <c r="E1756" s="659"/>
      <c r="F1756" s="659"/>
      <c r="G1756" s="660"/>
      <c r="H1756" s="584" t="s">
        <v>3096</v>
      </c>
      <c r="I1756" s="531" t="s">
        <v>3097</v>
      </c>
      <c r="J1756" s="532">
        <v>64.64903846153847</v>
      </c>
    </row>
    <row r="1757" spans="1:10" ht="12.75">
      <c r="A1757" s="551" t="s">
        <v>311</v>
      </c>
      <c r="B1757" s="551" t="s">
        <v>607</v>
      </c>
      <c r="C1757" s="657" t="s">
        <v>434</v>
      </c>
      <c r="D1757" s="657"/>
      <c r="E1757" s="657"/>
      <c r="F1757" s="657"/>
      <c r="G1757" s="658"/>
      <c r="H1757" s="582" t="s">
        <v>311</v>
      </c>
      <c r="I1757" s="530" t="s">
        <v>3097</v>
      </c>
      <c r="J1757" s="532"/>
    </row>
    <row r="1758" spans="1:10" ht="12.75">
      <c r="A1758" s="537" t="s">
        <v>1836</v>
      </c>
      <c r="B1758" s="537" t="s">
        <v>3098</v>
      </c>
      <c r="C1758" s="659" t="s">
        <v>3099</v>
      </c>
      <c r="D1758" s="659"/>
      <c r="E1758" s="659"/>
      <c r="F1758" s="659"/>
      <c r="G1758" s="660"/>
      <c r="H1758" s="584" t="s">
        <v>1228</v>
      </c>
      <c r="I1758" s="531" t="s">
        <v>3100</v>
      </c>
      <c r="J1758" s="532">
        <v>99</v>
      </c>
    </row>
    <row r="1759" spans="1:10" ht="12.75">
      <c r="A1759" s="537" t="s">
        <v>311</v>
      </c>
      <c r="B1759" s="537" t="s">
        <v>633</v>
      </c>
      <c r="C1759" s="659" t="s">
        <v>634</v>
      </c>
      <c r="D1759" s="659"/>
      <c r="E1759" s="659"/>
      <c r="F1759" s="659"/>
      <c r="G1759" s="660"/>
      <c r="H1759" s="584" t="s">
        <v>1228</v>
      </c>
      <c r="I1759" s="531" t="s">
        <v>3100</v>
      </c>
      <c r="J1759" s="532">
        <v>99</v>
      </c>
    </row>
    <row r="1760" spans="1:10" ht="12.75">
      <c r="A1760" s="551" t="s">
        <v>311</v>
      </c>
      <c r="B1760" s="551" t="s">
        <v>635</v>
      </c>
      <c r="C1760" s="657" t="s">
        <v>634</v>
      </c>
      <c r="D1760" s="657"/>
      <c r="E1760" s="657"/>
      <c r="F1760" s="657"/>
      <c r="G1760" s="658"/>
      <c r="H1760" s="582" t="s">
        <v>311</v>
      </c>
      <c r="I1760" s="530" t="s">
        <v>3100</v>
      </c>
      <c r="J1760" s="532"/>
    </row>
    <row r="1761" spans="1:10" ht="12.75">
      <c r="A1761" s="551"/>
      <c r="B1761" s="551"/>
      <c r="C1761" s="552"/>
      <c r="D1761" s="552"/>
      <c r="E1761" s="552"/>
      <c r="F1761" s="552"/>
      <c r="G1761" s="553"/>
      <c r="H1761" s="582"/>
      <c r="I1761" s="530"/>
      <c r="J1761" s="532"/>
    </row>
    <row r="1762" spans="1:10" ht="12.75">
      <c r="A1762" s="590" t="s">
        <v>311</v>
      </c>
      <c r="B1762" s="666" t="s">
        <v>3101</v>
      </c>
      <c r="C1762" s="667"/>
      <c r="D1762" s="667"/>
      <c r="E1762" s="667"/>
      <c r="F1762" s="667"/>
      <c r="G1762" s="668"/>
      <c r="H1762" s="581" t="s">
        <v>1009</v>
      </c>
      <c r="I1762" s="542" t="s">
        <v>1010</v>
      </c>
      <c r="J1762" s="543">
        <v>90.15899524138634</v>
      </c>
    </row>
    <row r="1763" spans="1:10" ht="12.75">
      <c r="A1763" s="537" t="s">
        <v>311</v>
      </c>
      <c r="B1763" s="669" t="s">
        <v>3102</v>
      </c>
      <c r="C1763" s="670"/>
      <c r="D1763" s="670"/>
      <c r="E1763" s="670"/>
      <c r="F1763" s="670"/>
      <c r="G1763" s="671"/>
      <c r="H1763" s="584" t="s">
        <v>1009</v>
      </c>
      <c r="I1763" s="531" t="s">
        <v>1010</v>
      </c>
      <c r="J1763" s="532">
        <v>90.15899524138634</v>
      </c>
    </row>
    <row r="1764" spans="1:10" ht="12.75">
      <c r="A1764" s="548" t="s">
        <v>311</v>
      </c>
      <c r="B1764" s="663" t="s">
        <v>1130</v>
      </c>
      <c r="C1764" s="664"/>
      <c r="D1764" s="664"/>
      <c r="E1764" s="664"/>
      <c r="F1764" s="664"/>
      <c r="G1764" s="665"/>
      <c r="H1764" s="583" t="s">
        <v>3103</v>
      </c>
      <c r="I1764" s="533" t="s">
        <v>3104</v>
      </c>
      <c r="J1764" s="534">
        <v>99.2228171845824</v>
      </c>
    </row>
    <row r="1765" spans="1:10" ht="12.75">
      <c r="A1765" s="548" t="s">
        <v>311</v>
      </c>
      <c r="B1765" s="663" t="s">
        <v>2024</v>
      </c>
      <c r="C1765" s="664"/>
      <c r="D1765" s="664"/>
      <c r="E1765" s="664"/>
      <c r="F1765" s="664"/>
      <c r="G1765" s="665"/>
      <c r="H1765" s="583" t="s">
        <v>3105</v>
      </c>
      <c r="I1765" s="533" t="s">
        <v>3106</v>
      </c>
      <c r="J1765" s="534">
        <v>99.54978898656981</v>
      </c>
    </row>
    <row r="1766" spans="1:10" ht="12.75">
      <c r="A1766" s="548" t="s">
        <v>311</v>
      </c>
      <c r="B1766" s="663" t="s">
        <v>1133</v>
      </c>
      <c r="C1766" s="664"/>
      <c r="D1766" s="664"/>
      <c r="E1766" s="664"/>
      <c r="F1766" s="664"/>
      <c r="G1766" s="665"/>
      <c r="H1766" s="583" t="s">
        <v>1483</v>
      </c>
      <c r="I1766" s="533" t="s">
        <v>3107</v>
      </c>
      <c r="J1766" s="534">
        <v>99.8948975</v>
      </c>
    </row>
    <row r="1767" spans="1:10" ht="12.75">
      <c r="A1767" s="548" t="s">
        <v>311</v>
      </c>
      <c r="B1767" s="663" t="s">
        <v>2027</v>
      </c>
      <c r="C1767" s="664"/>
      <c r="D1767" s="664"/>
      <c r="E1767" s="664"/>
      <c r="F1767" s="664"/>
      <c r="G1767" s="665"/>
      <c r="H1767" s="583" t="s">
        <v>3108</v>
      </c>
      <c r="I1767" s="533" t="s">
        <v>3109</v>
      </c>
      <c r="J1767" s="534">
        <v>75.02091397849462</v>
      </c>
    </row>
    <row r="1768" spans="1:10" ht="12.75">
      <c r="A1768" s="548" t="s">
        <v>311</v>
      </c>
      <c r="B1768" s="663" t="s">
        <v>2144</v>
      </c>
      <c r="C1768" s="664"/>
      <c r="D1768" s="664"/>
      <c r="E1768" s="664"/>
      <c r="F1768" s="664"/>
      <c r="G1768" s="665"/>
      <c r="H1768" s="583" t="s">
        <v>3110</v>
      </c>
      <c r="I1768" s="533" t="s">
        <v>3111</v>
      </c>
      <c r="J1768" s="534">
        <v>99.95211246106365</v>
      </c>
    </row>
    <row r="1769" spans="1:10" ht="12.75">
      <c r="A1769" s="548" t="s">
        <v>311</v>
      </c>
      <c r="B1769" s="663" t="s">
        <v>2033</v>
      </c>
      <c r="C1769" s="664"/>
      <c r="D1769" s="664"/>
      <c r="E1769" s="664"/>
      <c r="F1769" s="664"/>
      <c r="G1769" s="665"/>
      <c r="H1769" s="583" t="s">
        <v>1492</v>
      </c>
      <c r="I1769" s="533" t="s">
        <v>1492</v>
      </c>
      <c r="J1769" s="534">
        <v>100</v>
      </c>
    </row>
    <row r="1770" spans="1:10" ht="12.75">
      <c r="A1770" s="548" t="s">
        <v>311</v>
      </c>
      <c r="B1770" s="663" t="s">
        <v>2035</v>
      </c>
      <c r="C1770" s="664"/>
      <c r="D1770" s="664"/>
      <c r="E1770" s="664"/>
      <c r="F1770" s="664"/>
      <c r="G1770" s="665"/>
      <c r="H1770" s="583" t="s">
        <v>3112</v>
      </c>
      <c r="I1770" s="533" t="s">
        <v>3113</v>
      </c>
      <c r="J1770" s="534">
        <v>99.88710503159747</v>
      </c>
    </row>
    <row r="1771" spans="1:10" ht="12.75">
      <c r="A1771" s="548" t="s">
        <v>311</v>
      </c>
      <c r="B1771" s="663" t="s">
        <v>2869</v>
      </c>
      <c r="C1771" s="664"/>
      <c r="D1771" s="664"/>
      <c r="E1771" s="664"/>
      <c r="F1771" s="664"/>
      <c r="G1771" s="665"/>
      <c r="H1771" s="583" t="s">
        <v>3114</v>
      </c>
      <c r="I1771" s="533" t="s">
        <v>3115</v>
      </c>
      <c r="J1771" s="534">
        <v>29.793252801912086</v>
      </c>
    </row>
    <row r="1772" spans="1:10" ht="12.75">
      <c r="A1772" s="548" t="s">
        <v>311</v>
      </c>
      <c r="B1772" s="663" t="s">
        <v>2222</v>
      </c>
      <c r="C1772" s="664"/>
      <c r="D1772" s="664"/>
      <c r="E1772" s="664"/>
      <c r="F1772" s="664"/>
      <c r="G1772" s="665"/>
      <c r="H1772" s="583" t="s">
        <v>3116</v>
      </c>
      <c r="I1772" s="533" t="s">
        <v>3117</v>
      </c>
      <c r="J1772" s="534">
        <v>99.99904214559386</v>
      </c>
    </row>
    <row r="1773" spans="1:10" ht="12.75">
      <c r="A1773" s="548" t="s">
        <v>311</v>
      </c>
      <c r="B1773" s="663" t="s">
        <v>2038</v>
      </c>
      <c r="C1773" s="664"/>
      <c r="D1773" s="664"/>
      <c r="E1773" s="664"/>
      <c r="F1773" s="664"/>
      <c r="G1773" s="665"/>
      <c r="H1773" s="583" t="s">
        <v>3118</v>
      </c>
      <c r="I1773" s="533" t="s">
        <v>3119</v>
      </c>
      <c r="J1773" s="534">
        <v>2.131274131274131</v>
      </c>
    </row>
    <row r="1774" spans="1:10" ht="12.75">
      <c r="A1774" s="537" t="s">
        <v>311</v>
      </c>
      <c r="B1774" s="537" t="s">
        <v>1832</v>
      </c>
      <c r="C1774" s="659" t="s">
        <v>1833</v>
      </c>
      <c r="D1774" s="659"/>
      <c r="E1774" s="659"/>
      <c r="F1774" s="659"/>
      <c r="G1774" s="660"/>
      <c r="H1774" s="584" t="s">
        <v>1009</v>
      </c>
      <c r="I1774" s="531" t="s">
        <v>1010</v>
      </c>
      <c r="J1774" s="532">
        <v>90.15899524138634</v>
      </c>
    </row>
    <row r="1775" spans="1:10" ht="12.75">
      <c r="A1775" s="537" t="s">
        <v>1836</v>
      </c>
      <c r="B1775" s="537" t="s">
        <v>1240</v>
      </c>
      <c r="C1775" s="659" t="s">
        <v>3120</v>
      </c>
      <c r="D1775" s="659"/>
      <c r="E1775" s="659"/>
      <c r="F1775" s="659"/>
      <c r="G1775" s="660"/>
      <c r="H1775" s="584" t="s">
        <v>3121</v>
      </c>
      <c r="I1775" s="531" t="s">
        <v>3122</v>
      </c>
      <c r="J1775" s="532">
        <v>98.32049305657135</v>
      </c>
    </row>
    <row r="1776" spans="1:10" ht="12.75">
      <c r="A1776" s="537" t="s">
        <v>311</v>
      </c>
      <c r="B1776" s="537" t="s">
        <v>445</v>
      </c>
      <c r="C1776" s="659" t="s">
        <v>446</v>
      </c>
      <c r="D1776" s="659"/>
      <c r="E1776" s="659"/>
      <c r="F1776" s="659"/>
      <c r="G1776" s="660"/>
      <c r="H1776" s="584" t="s">
        <v>3123</v>
      </c>
      <c r="I1776" s="531" t="s">
        <v>3124</v>
      </c>
      <c r="J1776" s="532">
        <v>99.78878284182305</v>
      </c>
    </row>
    <row r="1777" spans="1:10" ht="12.75">
      <c r="A1777" s="551" t="s">
        <v>311</v>
      </c>
      <c r="B1777" s="551" t="s">
        <v>447</v>
      </c>
      <c r="C1777" s="657" t="s">
        <v>448</v>
      </c>
      <c r="D1777" s="657"/>
      <c r="E1777" s="657"/>
      <c r="F1777" s="657"/>
      <c r="G1777" s="658"/>
      <c r="H1777" s="582" t="s">
        <v>311</v>
      </c>
      <c r="I1777" s="530" t="s">
        <v>3124</v>
      </c>
      <c r="J1777" s="532"/>
    </row>
    <row r="1778" spans="1:10" ht="12.75">
      <c r="A1778" s="537" t="s">
        <v>311</v>
      </c>
      <c r="B1778" s="537" t="s">
        <v>451</v>
      </c>
      <c r="C1778" s="659" t="s">
        <v>452</v>
      </c>
      <c r="D1778" s="659"/>
      <c r="E1778" s="659"/>
      <c r="F1778" s="659"/>
      <c r="G1778" s="660"/>
      <c r="H1778" s="584" t="s">
        <v>3125</v>
      </c>
      <c r="I1778" s="531" t="s">
        <v>3125</v>
      </c>
      <c r="J1778" s="532">
        <v>100</v>
      </c>
    </row>
    <row r="1779" spans="1:10" ht="12.75">
      <c r="A1779" s="551" t="s">
        <v>311</v>
      </c>
      <c r="B1779" s="551" t="s">
        <v>453</v>
      </c>
      <c r="C1779" s="657" t="s">
        <v>452</v>
      </c>
      <c r="D1779" s="657"/>
      <c r="E1779" s="657"/>
      <c r="F1779" s="657"/>
      <c r="G1779" s="658"/>
      <c r="H1779" s="582" t="s">
        <v>311</v>
      </c>
      <c r="I1779" s="530" t="s">
        <v>3125</v>
      </c>
      <c r="J1779" s="532"/>
    </row>
    <row r="1780" spans="1:10" ht="12.75">
      <c r="A1780" s="537" t="s">
        <v>311</v>
      </c>
      <c r="B1780" s="537" t="s">
        <v>454</v>
      </c>
      <c r="C1780" s="659" t="s">
        <v>455</v>
      </c>
      <c r="D1780" s="659"/>
      <c r="E1780" s="659"/>
      <c r="F1780" s="659"/>
      <c r="G1780" s="660"/>
      <c r="H1780" s="584" t="s">
        <v>3126</v>
      </c>
      <c r="I1780" s="531" t="s">
        <v>3127</v>
      </c>
      <c r="J1780" s="532">
        <v>99.36441616224326</v>
      </c>
    </row>
    <row r="1781" spans="1:10" ht="12.75">
      <c r="A1781" s="551" t="s">
        <v>311</v>
      </c>
      <c r="B1781" s="551" t="s">
        <v>458</v>
      </c>
      <c r="C1781" s="657" t="s">
        <v>459</v>
      </c>
      <c r="D1781" s="657"/>
      <c r="E1781" s="657"/>
      <c r="F1781" s="657"/>
      <c r="G1781" s="658"/>
      <c r="H1781" s="582" t="s">
        <v>311</v>
      </c>
      <c r="I1781" s="530" t="s">
        <v>3128</v>
      </c>
      <c r="J1781" s="532"/>
    </row>
    <row r="1782" spans="1:10" ht="12.75">
      <c r="A1782" s="551" t="s">
        <v>311</v>
      </c>
      <c r="B1782" s="551" t="s">
        <v>460</v>
      </c>
      <c r="C1782" s="657" t="s">
        <v>461</v>
      </c>
      <c r="D1782" s="657"/>
      <c r="E1782" s="657"/>
      <c r="F1782" s="657"/>
      <c r="G1782" s="658"/>
      <c r="H1782" s="582" t="s">
        <v>311</v>
      </c>
      <c r="I1782" s="530" t="s">
        <v>3129</v>
      </c>
      <c r="J1782" s="532"/>
    </row>
    <row r="1783" spans="1:10" ht="12.75">
      <c r="A1783" s="537" t="s">
        <v>311</v>
      </c>
      <c r="B1783" s="537" t="s">
        <v>464</v>
      </c>
      <c r="C1783" s="659" t="s">
        <v>465</v>
      </c>
      <c r="D1783" s="659"/>
      <c r="E1783" s="659"/>
      <c r="F1783" s="659"/>
      <c r="G1783" s="660"/>
      <c r="H1783" s="584" t="s">
        <v>3130</v>
      </c>
      <c r="I1783" s="531" t="s">
        <v>3131</v>
      </c>
      <c r="J1783" s="532">
        <v>98.46188461538462</v>
      </c>
    </row>
    <row r="1784" spans="1:10" ht="12.75">
      <c r="A1784" s="551" t="s">
        <v>311</v>
      </c>
      <c r="B1784" s="551" t="s">
        <v>466</v>
      </c>
      <c r="C1784" s="657" t="s">
        <v>467</v>
      </c>
      <c r="D1784" s="657"/>
      <c r="E1784" s="657"/>
      <c r="F1784" s="657"/>
      <c r="G1784" s="658"/>
      <c r="H1784" s="582" t="s">
        <v>311</v>
      </c>
      <c r="I1784" s="530" t="s">
        <v>3132</v>
      </c>
      <c r="J1784" s="532"/>
    </row>
    <row r="1785" spans="1:10" ht="12.75">
      <c r="A1785" s="551" t="s">
        <v>311</v>
      </c>
      <c r="B1785" s="551" t="s">
        <v>468</v>
      </c>
      <c r="C1785" s="657" t="s">
        <v>469</v>
      </c>
      <c r="D1785" s="657"/>
      <c r="E1785" s="657"/>
      <c r="F1785" s="657"/>
      <c r="G1785" s="658"/>
      <c r="H1785" s="582" t="s">
        <v>311</v>
      </c>
      <c r="I1785" s="530" t="s">
        <v>3133</v>
      </c>
      <c r="J1785" s="532"/>
    </row>
    <row r="1786" spans="1:10" ht="12.75">
      <c r="A1786" s="537" t="s">
        <v>311</v>
      </c>
      <c r="B1786" s="537" t="s">
        <v>474</v>
      </c>
      <c r="C1786" s="659" t="s">
        <v>475</v>
      </c>
      <c r="D1786" s="659"/>
      <c r="E1786" s="659"/>
      <c r="F1786" s="659"/>
      <c r="G1786" s="660"/>
      <c r="H1786" s="584" t="s">
        <v>3134</v>
      </c>
      <c r="I1786" s="531" t="s">
        <v>3135</v>
      </c>
      <c r="J1786" s="532">
        <v>95.0732935587502</v>
      </c>
    </row>
    <row r="1787" spans="1:10" ht="12.75">
      <c r="A1787" s="551" t="s">
        <v>311</v>
      </c>
      <c r="B1787" s="551" t="s">
        <v>476</v>
      </c>
      <c r="C1787" s="657" t="s">
        <v>477</v>
      </c>
      <c r="D1787" s="657"/>
      <c r="E1787" s="657"/>
      <c r="F1787" s="657"/>
      <c r="G1787" s="658"/>
      <c r="H1787" s="582" t="s">
        <v>311</v>
      </c>
      <c r="I1787" s="530" t="s">
        <v>3136</v>
      </c>
      <c r="J1787" s="532"/>
    </row>
    <row r="1788" spans="1:10" ht="12.75">
      <c r="A1788" s="551" t="s">
        <v>311</v>
      </c>
      <c r="B1788" s="551" t="s">
        <v>480</v>
      </c>
      <c r="C1788" s="657" t="s">
        <v>481</v>
      </c>
      <c r="D1788" s="657"/>
      <c r="E1788" s="657"/>
      <c r="F1788" s="657"/>
      <c r="G1788" s="658"/>
      <c r="H1788" s="582" t="s">
        <v>311</v>
      </c>
      <c r="I1788" s="530" t="s">
        <v>3137</v>
      </c>
      <c r="J1788" s="532"/>
    </row>
    <row r="1789" spans="1:10" ht="12.75">
      <c r="A1789" s="551" t="s">
        <v>311</v>
      </c>
      <c r="B1789" s="551" t="s">
        <v>482</v>
      </c>
      <c r="C1789" s="657" t="s">
        <v>483</v>
      </c>
      <c r="D1789" s="657"/>
      <c r="E1789" s="657"/>
      <c r="F1789" s="657"/>
      <c r="G1789" s="658"/>
      <c r="H1789" s="582" t="s">
        <v>311</v>
      </c>
      <c r="I1789" s="530" t="s">
        <v>3138</v>
      </c>
      <c r="J1789" s="532"/>
    </row>
    <row r="1790" spans="1:10" ht="12.75">
      <c r="A1790" s="537" t="s">
        <v>311</v>
      </c>
      <c r="B1790" s="537" t="s">
        <v>488</v>
      </c>
      <c r="C1790" s="659" t="s">
        <v>489</v>
      </c>
      <c r="D1790" s="659"/>
      <c r="E1790" s="659"/>
      <c r="F1790" s="659"/>
      <c r="G1790" s="660"/>
      <c r="H1790" s="584" t="s">
        <v>3139</v>
      </c>
      <c r="I1790" s="531" t="s">
        <v>3140</v>
      </c>
      <c r="J1790" s="532">
        <v>90.77648231190832</v>
      </c>
    </row>
    <row r="1791" spans="1:10" ht="12.75">
      <c r="A1791" s="551" t="s">
        <v>311</v>
      </c>
      <c r="B1791" s="551" t="s">
        <v>490</v>
      </c>
      <c r="C1791" s="657" t="s">
        <v>491</v>
      </c>
      <c r="D1791" s="657"/>
      <c r="E1791" s="657"/>
      <c r="F1791" s="657"/>
      <c r="G1791" s="658"/>
      <c r="H1791" s="582" t="s">
        <v>311</v>
      </c>
      <c r="I1791" s="530" t="s">
        <v>3141</v>
      </c>
      <c r="J1791" s="532"/>
    </row>
    <row r="1792" spans="1:10" ht="12.75">
      <c r="A1792" s="551" t="s">
        <v>311</v>
      </c>
      <c r="B1792" s="551" t="s">
        <v>492</v>
      </c>
      <c r="C1792" s="657" t="s">
        <v>493</v>
      </c>
      <c r="D1792" s="657"/>
      <c r="E1792" s="657"/>
      <c r="F1792" s="657"/>
      <c r="G1792" s="658"/>
      <c r="H1792" s="582" t="s">
        <v>311</v>
      </c>
      <c r="I1792" s="530" t="s">
        <v>3142</v>
      </c>
      <c r="J1792" s="532"/>
    </row>
    <row r="1793" spans="1:10" ht="12.75">
      <c r="A1793" s="551" t="s">
        <v>311</v>
      </c>
      <c r="B1793" s="551" t="s">
        <v>496</v>
      </c>
      <c r="C1793" s="657" t="s">
        <v>497</v>
      </c>
      <c r="D1793" s="657"/>
      <c r="E1793" s="657"/>
      <c r="F1793" s="657"/>
      <c r="G1793" s="658"/>
      <c r="H1793" s="582" t="s">
        <v>311</v>
      </c>
      <c r="I1793" s="530" t="s">
        <v>3143</v>
      </c>
      <c r="J1793" s="532"/>
    </row>
    <row r="1794" spans="1:10" ht="12.75">
      <c r="A1794" s="551" t="s">
        <v>311</v>
      </c>
      <c r="B1794" s="551" t="s">
        <v>502</v>
      </c>
      <c r="C1794" s="657" t="s">
        <v>503</v>
      </c>
      <c r="D1794" s="657"/>
      <c r="E1794" s="657"/>
      <c r="F1794" s="657"/>
      <c r="G1794" s="658"/>
      <c r="H1794" s="582" t="s">
        <v>311</v>
      </c>
      <c r="I1794" s="530" t="s">
        <v>3144</v>
      </c>
      <c r="J1794" s="532"/>
    </row>
    <row r="1795" spans="1:10" ht="12.75">
      <c r="A1795" s="551" t="s">
        <v>311</v>
      </c>
      <c r="B1795" s="551" t="s">
        <v>504</v>
      </c>
      <c r="C1795" s="657" t="s">
        <v>505</v>
      </c>
      <c r="D1795" s="657"/>
      <c r="E1795" s="657"/>
      <c r="F1795" s="657"/>
      <c r="G1795" s="658"/>
      <c r="H1795" s="582" t="s">
        <v>311</v>
      </c>
      <c r="I1795" s="530" t="s">
        <v>3145</v>
      </c>
      <c r="J1795" s="532"/>
    </row>
    <row r="1796" spans="1:10" ht="12.75">
      <c r="A1796" s="551" t="s">
        <v>311</v>
      </c>
      <c r="B1796" s="551" t="s">
        <v>506</v>
      </c>
      <c r="C1796" s="657" t="s">
        <v>507</v>
      </c>
      <c r="D1796" s="657"/>
      <c r="E1796" s="657"/>
      <c r="F1796" s="657"/>
      <c r="G1796" s="658"/>
      <c r="H1796" s="582" t="s">
        <v>311</v>
      </c>
      <c r="I1796" s="530" t="s">
        <v>3146</v>
      </c>
      <c r="J1796" s="532"/>
    </row>
    <row r="1797" spans="1:10" ht="12.75">
      <c r="A1797" s="537" t="s">
        <v>311</v>
      </c>
      <c r="B1797" s="537" t="s">
        <v>508</v>
      </c>
      <c r="C1797" s="659" t="s">
        <v>509</v>
      </c>
      <c r="D1797" s="659"/>
      <c r="E1797" s="659"/>
      <c r="F1797" s="659"/>
      <c r="G1797" s="660"/>
      <c r="H1797" s="584" t="s">
        <v>3147</v>
      </c>
      <c r="I1797" s="531" t="s">
        <v>3148</v>
      </c>
      <c r="J1797" s="532">
        <v>92.64463207029104</v>
      </c>
    </row>
    <row r="1798" spans="1:10" ht="12.75">
      <c r="A1798" s="551" t="s">
        <v>311</v>
      </c>
      <c r="B1798" s="551" t="s">
        <v>510</v>
      </c>
      <c r="C1798" s="657" t="s">
        <v>509</v>
      </c>
      <c r="D1798" s="657"/>
      <c r="E1798" s="657"/>
      <c r="F1798" s="657"/>
      <c r="G1798" s="658"/>
      <c r="H1798" s="582" t="s">
        <v>311</v>
      </c>
      <c r="I1798" s="530" t="s">
        <v>3148</v>
      </c>
      <c r="J1798" s="532"/>
    </row>
    <row r="1799" spans="1:10" ht="12.75">
      <c r="A1799" s="537" t="s">
        <v>311</v>
      </c>
      <c r="B1799" s="537" t="s">
        <v>511</v>
      </c>
      <c r="C1799" s="659" t="s">
        <v>512</v>
      </c>
      <c r="D1799" s="659"/>
      <c r="E1799" s="659"/>
      <c r="F1799" s="659"/>
      <c r="G1799" s="660"/>
      <c r="H1799" s="584" t="s">
        <v>3149</v>
      </c>
      <c r="I1799" s="531" t="s">
        <v>3150</v>
      </c>
      <c r="J1799" s="532">
        <v>91.42179853829045</v>
      </c>
    </row>
    <row r="1800" spans="1:10" ht="12.75">
      <c r="A1800" s="551" t="s">
        <v>311</v>
      </c>
      <c r="B1800" s="551" t="s">
        <v>515</v>
      </c>
      <c r="C1800" s="657" t="s">
        <v>516</v>
      </c>
      <c r="D1800" s="657"/>
      <c r="E1800" s="657"/>
      <c r="F1800" s="657"/>
      <c r="G1800" s="658"/>
      <c r="H1800" s="582" t="s">
        <v>311</v>
      </c>
      <c r="I1800" s="530" t="s">
        <v>3151</v>
      </c>
      <c r="J1800" s="532"/>
    </row>
    <row r="1801" spans="1:10" ht="12.75">
      <c r="A1801" s="551" t="s">
        <v>311</v>
      </c>
      <c r="B1801" s="551" t="s">
        <v>517</v>
      </c>
      <c r="C1801" s="657" t="s">
        <v>518</v>
      </c>
      <c r="D1801" s="657"/>
      <c r="E1801" s="657"/>
      <c r="F1801" s="657"/>
      <c r="G1801" s="658"/>
      <c r="H1801" s="582" t="s">
        <v>311</v>
      </c>
      <c r="I1801" s="530" t="s">
        <v>3152</v>
      </c>
      <c r="J1801" s="532"/>
    </row>
    <row r="1802" spans="1:10" ht="12.75">
      <c r="A1802" s="551" t="s">
        <v>311</v>
      </c>
      <c r="B1802" s="551" t="s">
        <v>519</v>
      </c>
      <c r="C1802" s="657" t="s">
        <v>120</v>
      </c>
      <c r="D1802" s="657"/>
      <c r="E1802" s="657"/>
      <c r="F1802" s="657"/>
      <c r="G1802" s="658"/>
      <c r="H1802" s="582" t="s">
        <v>311</v>
      </c>
      <c r="I1802" s="530" t="s">
        <v>1423</v>
      </c>
      <c r="J1802" s="532"/>
    </row>
    <row r="1803" spans="1:10" ht="12.75">
      <c r="A1803" s="551" t="s">
        <v>311</v>
      </c>
      <c r="B1803" s="551" t="s">
        <v>520</v>
      </c>
      <c r="C1803" s="657" t="s">
        <v>521</v>
      </c>
      <c r="D1803" s="657"/>
      <c r="E1803" s="657"/>
      <c r="F1803" s="657"/>
      <c r="G1803" s="658"/>
      <c r="H1803" s="582" t="s">
        <v>311</v>
      </c>
      <c r="I1803" s="530" t="s">
        <v>3153</v>
      </c>
      <c r="J1803" s="532"/>
    </row>
    <row r="1804" spans="1:10" ht="12.75">
      <c r="A1804" s="551" t="s">
        <v>311</v>
      </c>
      <c r="B1804" s="551" t="s">
        <v>523</v>
      </c>
      <c r="C1804" s="657" t="s">
        <v>512</v>
      </c>
      <c r="D1804" s="657"/>
      <c r="E1804" s="657"/>
      <c r="F1804" s="657"/>
      <c r="G1804" s="658"/>
      <c r="H1804" s="582" t="s">
        <v>311</v>
      </c>
      <c r="I1804" s="530" t="s">
        <v>3154</v>
      </c>
      <c r="J1804" s="532"/>
    </row>
    <row r="1805" spans="1:10" ht="12.75">
      <c r="A1805" s="537" t="s">
        <v>311</v>
      </c>
      <c r="B1805" s="537" t="s">
        <v>530</v>
      </c>
      <c r="C1805" s="659" t="s">
        <v>531</v>
      </c>
      <c r="D1805" s="659"/>
      <c r="E1805" s="659"/>
      <c r="F1805" s="659"/>
      <c r="G1805" s="660"/>
      <c r="H1805" s="584" t="s">
        <v>2601</v>
      </c>
      <c r="I1805" s="531" t="s">
        <v>1227</v>
      </c>
      <c r="J1805" s="532">
        <v>0</v>
      </c>
    </row>
    <row r="1806" spans="1:10" ht="12.75">
      <c r="A1806" s="551" t="s">
        <v>311</v>
      </c>
      <c r="B1806" s="551" t="s">
        <v>532</v>
      </c>
      <c r="C1806" s="657" t="s">
        <v>533</v>
      </c>
      <c r="D1806" s="657"/>
      <c r="E1806" s="657"/>
      <c r="F1806" s="657"/>
      <c r="G1806" s="658"/>
      <c r="H1806" s="582" t="s">
        <v>311</v>
      </c>
      <c r="I1806" s="530" t="s">
        <v>1227</v>
      </c>
      <c r="J1806" s="532"/>
    </row>
    <row r="1807" spans="1:10" ht="12.75">
      <c r="A1807" s="537" t="s">
        <v>1836</v>
      </c>
      <c r="B1807" s="537" t="s">
        <v>1264</v>
      </c>
      <c r="C1807" s="659" t="s">
        <v>3155</v>
      </c>
      <c r="D1807" s="659"/>
      <c r="E1807" s="659"/>
      <c r="F1807" s="659"/>
      <c r="G1807" s="660"/>
      <c r="H1807" s="584" t="s">
        <v>3156</v>
      </c>
      <c r="I1807" s="531" t="s">
        <v>3157</v>
      </c>
      <c r="J1807" s="532">
        <v>92.82809133856763</v>
      </c>
    </row>
    <row r="1808" spans="1:10" ht="12.75">
      <c r="A1808" s="537" t="s">
        <v>311</v>
      </c>
      <c r="B1808" s="537" t="s">
        <v>474</v>
      </c>
      <c r="C1808" s="659" t="s">
        <v>475</v>
      </c>
      <c r="D1808" s="659"/>
      <c r="E1808" s="659"/>
      <c r="F1808" s="659"/>
      <c r="G1808" s="660"/>
      <c r="H1808" s="584" t="s">
        <v>3158</v>
      </c>
      <c r="I1808" s="531" t="s">
        <v>3159</v>
      </c>
      <c r="J1808" s="532">
        <v>99.97182975181266</v>
      </c>
    </row>
    <row r="1809" spans="1:10" ht="12.75">
      <c r="A1809" s="551" t="s">
        <v>311</v>
      </c>
      <c r="B1809" s="551" t="s">
        <v>480</v>
      </c>
      <c r="C1809" s="657" t="s">
        <v>481</v>
      </c>
      <c r="D1809" s="657"/>
      <c r="E1809" s="657"/>
      <c r="F1809" s="657"/>
      <c r="G1809" s="658"/>
      <c r="H1809" s="582" t="s">
        <v>311</v>
      </c>
      <c r="I1809" s="530" t="s">
        <v>3160</v>
      </c>
      <c r="J1809" s="532"/>
    </row>
    <row r="1810" spans="1:10" ht="12.75">
      <c r="A1810" s="551" t="s">
        <v>311</v>
      </c>
      <c r="B1810" s="551" t="s">
        <v>482</v>
      </c>
      <c r="C1810" s="657" t="s">
        <v>483</v>
      </c>
      <c r="D1810" s="657"/>
      <c r="E1810" s="657"/>
      <c r="F1810" s="657"/>
      <c r="G1810" s="658"/>
      <c r="H1810" s="582" t="s">
        <v>311</v>
      </c>
      <c r="I1810" s="530" t="s">
        <v>3161</v>
      </c>
      <c r="J1810" s="532"/>
    </row>
    <row r="1811" spans="1:10" ht="12.75">
      <c r="A1811" s="551" t="s">
        <v>311</v>
      </c>
      <c r="B1811" s="551" t="s">
        <v>484</v>
      </c>
      <c r="C1811" s="657" t="s">
        <v>485</v>
      </c>
      <c r="D1811" s="657"/>
      <c r="E1811" s="657"/>
      <c r="F1811" s="657"/>
      <c r="G1811" s="658"/>
      <c r="H1811" s="582" t="s">
        <v>311</v>
      </c>
      <c r="I1811" s="530" t="s">
        <v>3162</v>
      </c>
      <c r="J1811" s="532"/>
    </row>
    <row r="1812" spans="1:10" ht="12.75">
      <c r="A1812" s="537" t="s">
        <v>311</v>
      </c>
      <c r="B1812" s="537" t="s">
        <v>488</v>
      </c>
      <c r="C1812" s="659" t="s">
        <v>489</v>
      </c>
      <c r="D1812" s="659"/>
      <c r="E1812" s="659"/>
      <c r="F1812" s="659"/>
      <c r="G1812" s="660"/>
      <c r="H1812" s="584" t="s">
        <v>3163</v>
      </c>
      <c r="I1812" s="531" t="s">
        <v>3164</v>
      </c>
      <c r="J1812" s="532">
        <v>89.85216628952575</v>
      </c>
    </row>
    <row r="1813" spans="1:10" ht="12.75">
      <c r="A1813" s="551" t="s">
        <v>311</v>
      </c>
      <c r="B1813" s="551" t="s">
        <v>490</v>
      </c>
      <c r="C1813" s="657" t="s">
        <v>491</v>
      </c>
      <c r="D1813" s="657"/>
      <c r="E1813" s="657"/>
      <c r="F1813" s="657"/>
      <c r="G1813" s="658"/>
      <c r="H1813" s="582" t="s">
        <v>311</v>
      </c>
      <c r="I1813" s="530" t="s">
        <v>3165</v>
      </c>
      <c r="J1813" s="532"/>
    </row>
    <row r="1814" spans="1:10" ht="12.75">
      <c r="A1814" s="551" t="s">
        <v>311</v>
      </c>
      <c r="B1814" s="551" t="s">
        <v>492</v>
      </c>
      <c r="C1814" s="657" t="s">
        <v>493</v>
      </c>
      <c r="D1814" s="657"/>
      <c r="E1814" s="657"/>
      <c r="F1814" s="657"/>
      <c r="G1814" s="658"/>
      <c r="H1814" s="582" t="s">
        <v>311</v>
      </c>
      <c r="I1814" s="530" t="s">
        <v>3166</v>
      </c>
      <c r="J1814" s="532"/>
    </row>
    <row r="1815" spans="1:10" ht="12.75">
      <c r="A1815" s="551" t="s">
        <v>311</v>
      </c>
      <c r="B1815" s="551" t="s">
        <v>496</v>
      </c>
      <c r="C1815" s="657" t="s">
        <v>497</v>
      </c>
      <c r="D1815" s="657"/>
      <c r="E1815" s="657"/>
      <c r="F1815" s="657"/>
      <c r="G1815" s="658"/>
      <c r="H1815" s="582" t="s">
        <v>311</v>
      </c>
      <c r="I1815" s="530" t="s">
        <v>3167</v>
      </c>
      <c r="J1815" s="532"/>
    </row>
    <row r="1816" spans="1:10" ht="12.75">
      <c r="A1816" s="551" t="s">
        <v>311</v>
      </c>
      <c r="B1816" s="551" t="s">
        <v>502</v>
      </c>
      <c r="C1816" s="657" t="s">
        <v>503</v>
      </c>
      <c r="D1816" s="657"/>
      <c r="E1816" s="657"/>
      <c r="F1816" s="657"/>
      <c r="G1816" s="658"/>
      <c r="H1816" s="582" t="s">
        <v>311</v>
      </c>
      <c r="I1816" s="530" t="s">
        <v>3168</v>
      </c>
      <c r="J1816" s="532"/>
    </row>
    <row r="1817" spans="1:10" ht="12.75">
      <c r="A1817" s="551" t="s">
        <v>311</v>
      </c>
      <c r="B1817" s="551" t="s">
        <v>506</v>
      </c>
      <c r="C1817" s="657" t="s">
        <v>507</v>
      </c>
      <c r="D1817" s="657"/>
      <c r="E1817" s="657"/>
      <c r="F1817" s="657"/>
      <c r="G1817" s="658"/>
      <c r="H1817" s="582" t="s">
        <v>311</v>
      </c>
      <c r="I1817" s="530" t="s">
        <v>3169</v>
      </c>
      <c r="J1817" s="532"/>
    </row>
    <row r="1818" spans="1:10" ht="12.75">
      <c r="A1818" s="537" t="s">
        <v>311</v>
      </c>
      <c r="B1818" s="537" t="s">
        <v>508</v>
      </c>
      <c r="C1818" s="659" t="s">
        <v>509</v>
      </c>
      <c r="D1818" s="659"/>
      <c r="E1818" s="659"/>
      <c r="F1818" s="659"/>
      <c r="G1818" s="660"/>
      <c r="H1818" s="584" t="s">
        <v>3170</v>
      </c>
      <c r="I1818" s="531" t="s">
        <v>3171</v>
      </c>
      <c r="J1818" s="532">
        <v>98.48934099228165</v>
      </c>
    </row>
    <row r="1819" spans="1:10" ht="12.75">
      <c r="A1819" s="551" t="s">
        <v>311</v>
      </c>
      <c r="B1819" s="551" t="s">
        <v>510</v>
      </c>
      <c r="C1819" s="657" t="s">
        <v>509</v>
      </c>
      <c r="D1819" s="657"/>
      <c r="E1819" s="657"/>
      <c r="F1819" s="657"/>
      <c r="G1819" s="658"/>
      <c r="H1819" s="582" t="s">
        <v>311</v>
      </c>
      <c r="I1819" s="530" t="s">
        <v>3171</v>
      </c>
      <c r="J1819" s="532"/>
    </row>
    <row r="1820" spans="1:10" ht="12.75">
      <c r="A1820" s="537" t="s">
        <v>311</v>
      </c>
      <c r="B1820" s="537" t="s">
        <v>511</v>
      </c>
      <c r="C1820" s="659" t="s">
        <v>512</v>
      </c>
      <c r="D1820" s="659"/>
      <c r="E1820" s="659"/>
      <c r="F1820" s="659"/>
      <c r="G1820" s="660"/>
      <c r="H1820" s="584" t="s">
        <v>3172</v>
      </c>
      <c r="I1820" s="531" t="s">
        <v>3173</v>
      </c>
      <c r="J1820" s="532">
        <v>100.01292775665401</v>
      </c>
    </row>
    <row r="1821" spans="1:10" ht="12.75">
      <c r="A1821" s="551" t="s">
        <v>311</v>
      </c>
      <c r="B1821" s="551" t="s">
        <v>515</v>
      </c>
      <c r="C1821" s="657" t="s">
        <v>516</v>
      </c>
      <c r="D1821" s="657"/>
      <c r="E1821" s="657"/>
      <c r="F1821" s="657"/>
      <c r="G1821" s="658"/>
      <c r="H1821" s="582" t="s">
        <v>311</v>
      </c>
      <c r="I1821" s="530" t="s">
        <v>3174</v>
      </c>
      <c r="J1821" s="532"/>
    </row>
    <row r="1822" spans="1:10" ht="12.75">
      <c r="A1822" s="551" t="s">
        <v>311</v>
      </c>
      <c r="B1822" s="551" t="s">
        <v>517</v>
      </c>
      <c r="C1822" s="657" t="s">
        <v>518</v>
      </c>
      <c r="D1822" s="657"/>
      <c r="E1822" s="657"/>
      <c r="F1822" s="657"/>
      <c r="G1822" s="658"/>
      <c r="H1822" s="582" t="s">
        <v>311</v>
      </c>
      <c r="I1822" s="530" t="s">
        <v>3175</v>
      </c>
      <c r="J1822" s="532"/>
    </row>
    <row r="1823" spans="1:10" ht="12.75">
      <c r="A1823" s="537" t="s">
        <v>1836</v>
      </c>
      <c r="B1823" s="537" t="s">
        <v>3176</v>
      </c>
      <c r="C1823" s="659" t="s">
        <v>3177</v>
      </c>
      <c r="D1823" s="659"/>
      <c r="E1823" s="659"/>
      <c r="F1823" s="659"/>
      <c r="G1823" s="660"/>
      <c r="H1823" s="584" t="s">
        <v>3178</v>
      </c>
      <c r="I1823" s="531" t="s">
        <v>3179</v>
      </c>
      <c r="J1823" s="532">
        <v>65.3062668739262</v>
      </c>
    </row>
    <row r="1824" spans="1:10" ht="12.75">
      <c r="A1824" s="537" t="s">
        <v>311</v>
      </c>
      <c r="B1824" s="537" t="s">
        <v>605</v>
      </c>
      <c r="C1824" s="659" t="s">
        <v>606</v>
      </c>
      <c r="D1824" s="659"/>
      <c r="E1824" s="659"/>
      <c r="F1824" s="659"/>
      <c r="G1824" s="660"/>
      <c r="H1824" s="584" t="s">
        <v>3180</v>
      </c>
      <c r="I1824" s="531" t="s">
        <v>3181</v>
      </c>
      <c r="J1824" s="532">
        <v>95.27455910950178</v>
      </c>
    </row>
    <row r="1825" spans="1:10" ht="12.75">
      <c r="A1825" s="551" t="s">
        <v>311</v>
      </c>
      <c r="B1825" s="551" t="s">
        <v>607</v>
      </c>
      <c r="C1825" s="657" t="s">
        <v>434</v>
      </c>
      <c r="D1825" s="657"/>
      <c r="E1825" s="657"/>
      <c r="F1825" s="657"/>
      <c r="G1825" s="658"/>
      <c r="H1825" s="582" t="s">
        <v>311</v>
      </c>
      <c r="I1825" s="530" t="s">
        <v>3182</v>
      </c>
      <c r="J1825" s="532"/>
    </row>
    <row r="1826" spans="1:10" ht="12.75">
      <c r="A1826" s="551" t="s">
        <v>311</v>
      </c>
      <c r="B1826" s="551" t="s">
        <v>608</v>
      </c>
      <c r="C1826" s="657" t="s">
        <v>435</v>
      </c>
      <c r="D1826" s="657"/>
      <c r="E1826" s="657"/>
      <c r="F1826" s="657"/>
      <c r="G1826" s="658"/>
      <c r="H1826" s="582" t="s">
        <v>311</v>
      </c>
      <c r="I1826" s="530" t="s">
        <v>3183</v>
      </c>
      <c r="J1826" s="532"/>
    </row>
    <row r="1827" spans="1:10" ht="12.75">
      <c r="A1827" s="551" t="s">
        <v>311</v>
      </c>
      <c r="B1827" s="551" t="s">
        <v>609</v>
      </c>
      <c r="C1827" s="657" t="s">
        <v>610</v>
      </c>
      <c r="D1827" s="657"/>
      <c r="E1827" s="657"/>
      <c r="F1827" s="657"/>
      <c r="G1827" s="658"/>
      <c r="H1827" s="582" t="s">
        <v>311</v>
      </c>
      <c r="I1827" s="530" t="s">
        <v>3184</v>
      </c>
      <c r="J1827" s="532"/>
    </row>
    <row r="1828" spans="1:10" ht="12.75">
      <c r="A1828" s="551" t="s">
        <v>311</v>
      </c>
      <c r="B1828" s="551" t="s">
        <v>612</v>
      </c>
      <c r="C1828" s="657" t="s">
        <v>437</v>
      </c>
      <c r="D1828" s="657"/>
      <c r="E1828" s="657"/>
      <c r="F1828" s="657"/>
      <c r="G1828" s="658"/>
      <c r="H1828" s="582" t="s">
        <v>311</v>
      </c>
      <c r="I1828" s="530" t="s">
        <v>3185</v>
      </c>
      <c r="J1828" s="532"/>
    </row>
    <row r="1829" spans="1:10" ht="12.75">
      <c r="A1829" s="537" t="s">
        <v>311</v>
      </c>
      <c r="B1829" s="537" t="s">
        <v>613</v>
      </c>
      <c r="C1829" s="659" t="s">
        <v>614</v>
      </c>
      <c r="D1829" s="659"/>
      <c r="E1829" s="659"/>
      <c r="F1829" s="659"/>
      <c r="G1829" s="660"/>
      <c r="H1829" s="584" t="s">
        <v>3186</v>
      </c>
      <c r="I1829" s="531" t="s">
        <v>3187</v>
      </c>
      <c r="J1829" s="532">
        <v>99.99335106382978</v>
      </c>
    </row>
    <row r="1830" spans="1:10" ht="12.75">
      <c r="A1830" s="551" t="s">
        <v>311</v>
      </c>
      <c r="B1830" s="551" t="s">
        <v>615</v>
      </c>
      <c r="C1830" s="657" t="s">
        <v>441</v>
      </c>
      <c r="D1830" s="657"/>
      <c r="E1830" s="657"/>
      <c r="F1830" s="657"/>
      <c r="G1830" s="658"/>
      <c r="H1830" s="582" t="s">
        <v>311</v>
      </c>
      <c r="I1830" s="530" t="s">
        <v>3187</v>
      </c>
      <c r="J1830" s="532"/>
    </row>
    <row r="1831" spans="1:10" ht="12.75">
      <c r="A1831" s="537" t="s">
        <v>311</v>
      </c>
      <c r="B1831" s="537" t="s">
        <v>616</v>
      </c>
      <c r="C1831" s="659" t="s">
        <v>617</v>
      </c>
      <c r="D1831" s="659"/>
      <c r="E1831" s="659"/>
      <c r="F1831" s="659"/>
      <c r="G1831" s="660"/>
      <c r="H1831" s="584" t="s">
        <v>3188</v>
      </c>
      <c r="I1831" s="531" t="s">
        <v>3189</v>
      </c>
      <c r="J1831" s="532">
        <v>38.37441025641026</v>
      </c>
    </row>
    <row r="1832" spans="1:10" ht="12.75">
      <c r="A1832" s="551" t="s">
        <v>311</v>
      </c>
      <c r="B1832" s="551" t="s">
        <v>618</v>
      </c>
      <c r="C1832" s="657" t="s">
        <v>619</v>
      </c>
      <c r="D1832" s="657"/>
      <c r="E1832" s="657"/>
      <c r="F1832" s="657"/>
      <c r="G1832" s="658"/>
      <c r="H1832" s="582" t="s">
        <v>311</v>
      </c>
      <c r="I1832" s="530" t="s">
        <v>3190</v>
      </c>
      <c r="J1832" s="532"/>
    </row>
    <row r="1833" spans="1:10" ht="12.75">
      <c r="A1833" s="551" t="s">
        <v>311</v>
      </c>
      <c r="B1833" s="551" t="s">
        <v>621</v>
      </c>
      <c r="C1833" s="657" t="s">
        <v>622</v>
      </c>
      <c r="D1833" s="657"/>
      <c r="E1833" s="657"/>
      <c r="F1833" s="657"/>
      <c r="G1833" s="658"/>
      <c r="H1833" s="582" t="s">
        <v>311</v>
      </c>
      <c r="I1833" s="530" t="s">
        <v>3191</v>
      </c>
      <c r="J1833" s="532"/>
    </row>
    <row r="1834" spans="1:10" ht="12.75">
      <c r="A1834" s="537" t="s">
        <v>1510</v>
      </c>
      <c r="B1834" s="537" t="s">
        <v>3192</v>
      </c>
      <c r="C1834" s="659" t="s">
        <v>3193</v>
      </c>
      <c r="D1834" s="659"/>
      <c r="E1834" s="659"/>
      <c r="F1834" s="659"/>
      <c r="G1834" s="660"/>
      <c r="H1834" s="584" t="s">
        <v>3194</v>
      </c>
      <c r="I1834" s="531" t="s">
        <v>3107</v>
      </c>
      <c r="J1834" s="532">
        <v>66.59659833333333</v>
      </c>
    </row>
    <row r="1835" spans="1:10" ht="12.75">
      <c r="A1835" s="537" t="s">
        <v>311</v>
      </c>
      <c r="B1835" s="537" t="s">
        <v>633</v>
      </c>
      <c r="C1835" s="659" t="s">
        <v>634</v>
      </c>
      <c r="D1835" s="659"/>
      <c r="E1835" s="659"/>
      <c r="F1835" s="659"/>
      <c r="G1835" s="660"/>
      <c r="H1835" s="584" t="s">
        <v>3194</v>
      </c>
      <c r="I1835" s="531" t="s">
        <v>3107</v>
      </c>
      <c r="J1835" s="532">
        <v>66.59659833333333</v>
      </c>
    </row>
    <row r="1836" spans="1:10" ht="12.75">
      <c r="A1836" s="551" t="s">
        <v>311</v>
      </c>
      <c r="B1836" s="551" t="s">
        <v>635</v>
      </c>
      <c r="C1836" s="657" t="s">
        <v>634</v>
      </c>
      <c r="D1836" s="657"/>
      <c r="E1836" s="657"/>
      <c r="F1836" s="657"/>
      <c r="G1836" s="658"/>
      <c r="H1836" s="582" t="s">
        <v>311</v>
      </c>
      <c r="I1836" s="530" t="s">
        <v>3107</v>
      </c>
      <c r="J1836" s="532"/>
    </row>
    <row r="1837" spans="1:10" ht="12.75">
      <c r="A1837" s="551"/>
      <c r="B1837" s="551"/>
      <c r="C1837" s="552"/>
      <c r="D1837" s="552"/>
      <c r="E1837" s="552"/>
      <c r="F1837" s="552"/>
      <c r="G1837" s="553"/>
      <c r="H1837" s="582"/>
      <c r="I1837" s="530"/>
      <c r="J1837" s="532"/>
    </row>
    <row r="1838" spans="1:10" ht="12.75">
      <c r="A1838" s="590" t="s">
        <v>311</v>
      </c>
      <c r="B1838" s="666" t="s">
        <v>3195</v>
      </c>
      <c r="C1838" s="667"/>
      <c r="D1838" s="667"/>
      <c r="E1838" s="667"/>
      <c r="F1838" s="667"/>
      <c r="G1838" s="668"/>
      <c r="H1838" s="581" t="s">
        <v>1013</v>
      </c>
      <c r="I1838" s="542" t="s">
        <v>1014</v>
      </c>
      <c r="J1838" s="543">
        <v>96.22482739814454</v>
      </c>
    </row>
    <row r="1839" spans="1:10" ht="12.75">
      <c r="A1839" s="537" t="s">
        <v>311</v>
      </c>
      <c r="B1839" s="669" t="s">
        <v>3196</v>
      </c>
      <c r="C1839" s="670"/>
      <c r="D1839" s="670"/>
      <c r="E1839" s="670"/>
      <c r="F1839" s="670"/>
      <c r="G1839" s="671"/>
      <c r="H1839" s="584" t="s">
        <v>1013</v>
      </c>
      <c r="I1839" s="531" t="s">
        <v>1014</v>
      </c>
      <c r="J1839" s="532">
        <v>96.22482739814454</v>
      </c>
    </row>
    <row r="1840" spans="1:10" ht="12.75">
      <c r="A1840" s="548" t="s">
        <v>311</v>
      </c>
      <c r="B1840" s="663" t="s">
        <v>1130</v>
      </c>
      <c r="C1840" s="664"/>
      <c r="D1840" s="664"/>
      <c r="E1840" s="664"/>
      <c r="F1840" s="664"/>
      <c r="G1840" s="665"/>
      <c r="H1840" s="583" t="s">
        <v>3197</v>
      </c>
      <c r="I1840" s="533" t="s">
        <v>3198</v>
      </c>
      <c r="J1840" s="534">
        <v>99.42619770752718</v>
      </c>
    </row>
    <row r="1841" spans="1:10" ht="12.75">
      <c r="A1841" s="548" t="s">
        <v>311</v>
      </c>
      <c r="B1841" s="663" t="s">
        <v>2027</v>
      </c>
      <c r="C1841" s="664"/>
      <c r="D1841" s="664"/>
      <c r="E1841" s="664"/>
      <c r="F1841" s="664"/>
      <c r="G1841" s="665"/>
      <c r="H1841" s="583" t="s">
        <v>3199</v>
      </c>
      <c r="I1841" s="533" t="s">
        <v>3200</v>
      </c>
      <c r="J1841" s="534">
        <v>79.11558291680944</v>
      </c>
    </row>
    <row r="1842" spans="1:10" ht="12.75">
      <c r="A1842" s="548" t="s">
        <v>311</v>
      </c>
      <c r="B1842" s="663" t="s">
        <v>2033</v>
      </c>
      <c r="C1842" s="664"/>
      <c r="D1842" s="664"/>
      <c r="E1842" s="664"/>
      <c r="F1842" s="664"/>
      <c r="G1842" s="665"/>
      <c r="H1842" s="583" t="s">
        <v>2890</v>
      </c>
      <c r="I1842" s="533" t="s">
        <v>2890</v>
      </c>
      <c r="J1842" s="534">
        <v>100</v>
      </c>
    </row>
    <row r="1843" spans="1:10" ht="12.75">
      <c r="A1843" s="548" t="s">
        <v>311</v>
      </c>
      <c r="B1843" s="663" t="s">
        <v>2035</v>
      </c>
      <c r="C1843" s="664"/>
      <c r="D1843" s="664"/>
      <c r="E1843" s="664"/>
      <c r="F1843" s="664"/>
      <c r="G1843" s="665"/>
      <c r="H1843" s="583" t="s">
        <v>1573</v>
      </c>
      <c r="I1843" s="533" t="s">
        <v>1573</v>
      </c>
      <c r="J1843" s="534">
        <v>100</v>
      </c>
    </row>
    <row r="1844" spans="1:10" ht="12.75">
      <c r="A1844" s="548" t="s">
        <v>311</v>
      </c>
      <c r="B1844" s="663" t="s">
        <v>2225</v>
      </c>
      <c r="C1844" s="664"/>
      <c r="D1844" s="664"/>
      <c r="E1844" s="664"/>
      <c r="F1844" s="664"/>
      <c r="G1844" s="665"/>
      <c r="H1844" s="583" t="s">
        <v>1318</v>
      </c>
      <c r="I1844" s="533" t="s">
        <v>3201</v>
      </c>
      <c r="J1844" s="534">
        <v>100.00013333333332</v>
      </c>
    </row>
    <row r="1845" spans="1:10" ht="12.75">
      <c r="A1845" s="548" t="s">
        <v>311</v>
      </c>
      <c r="B1845" s="663" t="s">
        <v>2038</v>
      </c>
      <c r="C1845" s="664"/>
      <c r="D1845" s="664"/>
      <c r="E1845" s="664"/>
      <c r="F1845" s="664"/>
      <c r="G1845" s="665"/>
      <c r="H1845" s="583" t="s">
        <v>1287</v>
      </c>
      <c r="I1845" s="533" t="s">
        <v>1227</v>
      </c>
      <c r="J1845" s="534">
        <v>0</v>
      </c>
    </row>
    <row r="1846" spans="1:10" ht="12.75">
      <c r="A1846" s="537" t="s">
        <v>311</v>
      </c>
      <c r="B1846" s="537" t="s">
        <v>1918</v>
      </c>
      <c r="C1846" s="659" t="s">
        <v>1919</v>
      </c>
      <c r="D1846" s="659"/>
      <c r="E1846" s="659"/>
      <c r="F1846" s="659"/>
      <c r="G1846" s="660"/>
      <c r="H1846" s="584" t="s">
        <v>1013</v>
      </c>
      <c r="I1846" s="531" t="s">
        <v>1014</v>
      </c>
      <c r="J1846" s="532">
        <v>96.22482739814454</v>
      </c>
    </row>
    <row r="1847" spans="1:10" ht="12.75">
      <c r="A1847" s="537" t="s">
        <v>1500</v>
      </c>
      <c r="B1847" s="537" t="s">
        <v>2397</v>
      </c>
      <c r="C1847" s="659" t="s">
        <v>3202</v>
      </c>
      <c r="D1847" s="659"/>
      <c r="E1847" s="659"/>
      <c r="F1847" s="659"/>
      <c r="G1847" s="660"/>
      <c r="H1847" s="584" t="s">
        <v>3203</v>
      </c>
      <c r="I1847" s="531" t="s">
        <v>3204</v>
      </c>
      <c r="J1847" s="532">
        <v>96.66078256662723</v>
      </c>
    </row>
    <row r="1848" spans="1:10" ht="12.75">
      <c r="A1848" s="537" t="s">
        <v>311</v>
      </c>
      <c r="B1848" s="537" t="s">
        <v>445</v>
      </c>
      <c r="C1848" s="659" t="s">
        <v>446</v>
      </c>
      <c r="D1848" s="659"/>
      <c r="E1848" s="659"/>
      <c r="F1848" s="659"/>
      <c r="G1848" s="660"/>
      <c r="H1848" s="584" t="s">
        <v>3205</v>
      </c>
      <c r="I1848" s="531" t="s">
        <v>3206</v>
      </c>
      <c r="J1848" s="532">
        <v>99.8985761306839</v>
      </c>
    </row>
    <row r="1849" spans="1:10" ht="12.75">
      <c r="A1849" s="551" t="s">
        <v>311</v>
      </c>
      <c r="B1849" s="551" t="s">
        <v>447</v>
      </c>
      <c r="C1849" s="657" t="s">
        <v>448</v>
      </c>
      <c r="D1849" s="657"/>
      <c r="E1849" s="657"/>
      <c r="F1849" s="657"/>
      <c r="G1849" s="658"/>
      <c r="H1849" s="582" t="s">
        <v>311</v>
      </c>
      <c r="I1849" s="530" t="s">
        <v>3206</v>
      </c>
      <c r="J1849" s="532"/>
    </row>
    <row r="1850" spans="1:10" ht="12.75">
      <c r="A1850" s="537" t="s">
        <v>311</v>
      </c>
      <c r="B1850" s="537" t="s">
        <v>451</v>
      </c>
      <c r="C1850" s="659" t="s">
        <v>452</v>
      </c>
      <c r="D1850" s="659"/>
      <c r="E1850" s="659"/>
      <c r="F1850" s="659"/>
      <c r="G1850" s="660"/>
      <c r="H1850" s="584" t="s">
        <v>1767</v>
      </c>
      <c r="I1850" s="531" t="s">
        <v>3207</v>
      </c>
      <c r="J1850" s="532">
        <v>98.82352941176471</v>
      </c>
    </row>
    <row r="1851" spans="1:10" ht="12.75">
      <c r="A1851" s="551" t="s">
        <v>311</v>
      </c>
      <c r="B1851" s="551" t="s">
        <v>453</v>
      </c>
      <c r="C1851" s="657" t="s">
        <v>452</v>
      </c>
      <c r="D1851" s="657"/>
      <c r="E1851" s="657"/>
      <c r="F1851" s="657"/>
      <c r="G1851" s="658"/>
      <c r="H1851" s="582" t="s">
        <v>311</v>
      </c>
      <c r="I1851" s="530" t="s">
        <v>3207</v>
      </c>
      <c r="J1851" s="532"/>
    </row>
    <row r="1852" spans="1:10" ht="12.75">
      <c r="A1852" s="537" t="s">
        <v>311</v>
      </c>
      <c r="B1852" s="537" t="s">
        <v>454</v>
      </c>
      <c r="C1852" s="659" t="s">
        <v>455</v>
      </c>
      <c r="D1852" s="659"/>
      <c r="E1852" s="659"/>
      <c r="F1852" s="659"/>
      <c r="G1852" s="660"/>
      <c r="H1852" s="584" t="s">
        <v>3208</v>
      </c>
      <c r="I1852" s="531" t="s">
        <v>3209</v>
      </c>
      <c r="J1852" s="532">
        <v>98.86282426778243</v>
      </c>
    </row>
    <row r="1853" spans="1:10" ht="12.75">
      <c r="A1853" s="551" t="s">
        <v>311</v>
      </c>
      <c r="B1853" s="551" t="s">
        <v>458</v>
      </c>
      <c r="C1853" s="657" t="s">
        <v>459</v>
      </c>
      <c r="D1853" s="657"/>
      <c r="E1853" s="657"/>
      <c r="F1853" s="657"/>
      <c r="G1853" s="658"/>
      <c r="H1853" s="582" t="s">
        <v>311</v>
      </c>
      <c r="I1853" s="530" t="s">
        <v>3210</v>
      </c>
      <c r="J1853" s="532"/>
    </row>
    <row r="1854" spans="1:10" ht="12.75">
      <c r="A1854" s="551" t="s">
        <v>311</v>
      </c>
      <c r="B1854" s="551" t="s">
        <v>460</v>
      </c>
      <c r="C1854" s="657" t="s">
        <v>461</v>
      </c>
      <c r="D1854" s="657"/>
      <c r="E1854" s="657"/>
      <c r="F1854" s="657"/>
      <c r="G1854" s="658"/>
      <c r="H1854" s="582" t="s">
        <v>311</v>
      </c>
      <c r="I1854" s="530" t="s">
        <v>3211</v>
      </c>
      <c r="J1854" s="532"/>
    </row>
    <row r="1855" spans="1:10" ht="12.75">
      <c r="A1855" s="537" t="s">
        <v>311</v>
      </c>
      <c r="B1855" s="537" t="s">
        <v>464</v>
      </c>
      <c r="C1855" s="659" t="s">
        <v>465</v>
      </c>
      <c r="D1855" s="659"/>
      <c r="E1855" s="659"/>
      <c r="F1855" s="659"/>
      <c r="G1855" s="660"/>
      <c r="H1855" s="584" t="s">
        <v>3212</v>
      </c>
      <c r="I1855" s="531" t="s">
        <v>3213</v>
      </c>
      <c r="J1855" s="532">
        <v>92.36959655081654</v>
      </c>
    </row>
    <row r="1856" spans="1:10" ht="12.75">
      <c r="A1856" s="551" t="s">
        <v>311</v>
      </c>
      <c r="B1856" s="551" t="s">
        <v>466</v>
      </c>
      <c r="C1856" s="657" t="s">
        <v>467</v>
      </c>
      <c r="D1856" s="657"/>
      <c r="E1856" s="657"/>
      <c r="F1856" s="657"/>
      <c r="G1856" s="658"/>
      <c r="H1856" s="582" t="s">
        <v>311</v>
      </c>
      <c r="I1856" s="530" t="s">
        <v>3214</v>
      </c>
      <c r="J1856" s="532"/>
    </row>
    <row r="1857" spans="1:10" ht="12.75">
      <c r="A1857" s="551" t="s">
        <v>311</v>
      </c>
      <c r="B1857" s="551" t="s">
        <v>468</v>
      </c>
      <c r="C1857" s="657" t="s">
        <v>469</v>
      </c>
      <c r="D1857" s="657"/>
      <c r="E1857" s="657"/>
      <c r="F1857" s="657"/>
      <c r="G1857" s="658"/>
      <c r="H1857" s="582" t="s">
        <v>311</v>
      </c>
      <c r="I1857" s="530" t="s">
        <v>3215</v>
      </c>
      <c r="J1857" s="532"/>
    </row>
    <row r="1858" spans="1:10" ht="12.75">
      <c r="A1858" s="551" t="s">
        <v>311</v>
      </c>
      <c r="B1858" s="551" t="s">
        <v>470</v>
      </c>
      <c r="C1858" s="657" t="s">
        <v>471</v>
      </c>
      <c r="D1858" s="657"/>
      <c r="E1858" s="657"/>
      <c r="F1858" s="657"/>
      <c r="G1858" s="658"/>
      <c r="H1858" s="582" t="s">
        <v>311</v>
      </c>
      <c r="I1858" s="530" t="s">
        <v>3216</v>
      </c>
      <c r="J1858" s="532"/>
    </row>
    <row r="1859" spans="1:10" ht="12.75">
      <c r="A1859" s="551" t="s">
        <v>311</v>
      </c>
      <c r="B1859" s="551" t="s">
        <v>472</v>
      </c>
      <c r="C1859" s="657" t="s">
        <v>473</v>
      </c>
      <c r="D1859" s="657"/>
      <c r="E1859" s="657"/>
      <c r="F1859" s="657"/>
      <c r="G1859" s="658"/>
      <c r="H1859" s="582" t="s">
        <v>311</v>
      </c>
      <c r="I1859" s="530" t="s">
        <v>3217</v>
      </c>
      <c r="J1859" s="532"/>
    </row>
    <row r="1860" spans="1:10" ht="12.75">
      <c r="A1860" s="537" t="s">
        <v>311</v>
      </c>
      <c r="B1860" s="537" t="s">
        <v>474</v>
      </c>
      <c r="C1860" s="659" t="s">
        <v>475</v>
      </c>
      <c r="D1860" s="659"/>
      <c r="E1860" s="659"/>
      <c r="F1860" s="659"/>
      <c r="G1860" s="660"/>
      <c r="H1860" s="584" t="s">
        <v>3218</v>
      </c>
      <c r="I1860" s="531" t="s">
        <v>3219</v>
      </c>
      <c r="J1860" s="532">
        <v>72.4123043478261</v>
      </c>
    </row>
    <row r="1861" spans="1:10" ht="12.75">
      <c r="A1861" s="551" t="s">
        <v>311</v>
      </c>
      <c r="B1861" s="551" t="s">
        <v>480</v>
      </c>
      <c r="C1861" s="657" t="s">
        <v>481</v>
      </c>
      <c r="D1861" s="657"/>
      <c r="E1861" s="657"/>
      <c r="F1861" s="657"/>
      <c r="G1861" s="658"/>
      <c r="H1861" s="582" t="s">
        <v>311</v>
      </c>
      <c r="I1861" s="530" t="s">
        <v>3220</v>
      </c>
      <c r="J1861" s="532"/>
    </row>
    <row r="1862" spans="1:10" ht="12.75">
      <c r="A1862" s="551" t="s">
        <v>311</v>
      </c>
      <c r="B1862" s="551" t="s">
        <v>482</v>
      </c>
      <c r="C1862" s="657" t="s">
        <v>483</v>
      </c>
      <c r="D1862" s="657"/>
      <c r="E1862" s="657"/>
      <c r="F1862" s="657"/>
      <c r="G1862" s="658"/>
      <c r="H1862" s="582" t="s">
        <v>311</v>
      </c>
      <c r="I1862" s="530" t="s">
        <v>3221</v>
      </c>
      <c r="J1862" s="532"/>
    </row>
    <row r="1863" spans="1:10" ht="12.75">
      <c r="A1863" s="551" t="s">
        <v>311</v>
      </c>
      <c r="B1863" s="551" t="s">
        <v>484</v>
      </c>
      <c r="C1863" s="657" t="s">
        <v>485</v>
      </c>
      <c r="D1863" s="657"/>
      <c r="E1863" s="657"/>
      <c r="F1863" s="657"/>
      <c r="G1863" s="658"/>
      <c r="H1863" s="582" t="s">
        <v>311</v>
      </c>
      <c r="I1863" s="530" t="s">
        <v>3222</v>
      </c>
      <c r="J1863" s="532"/>
    </row>
    <row r="1864" spans="1:10" ht="12.75">
      <c r="A1864" s="537" t="s">
        <v>311</v>
      </c>
      <c r="B1864" s="537" t="s">
        <v>488</v>
      </c>
      <c r="C1864" s="659" t="s">
        <v>489</v>
      </c>
      <c r="D1864" s="659"/>
      <c r="E1864" s="659"/>
      <c r="F1864" s="659"/>
      <c r="G1864" s="660"/>
      <c r="H1864" s="584" t="s">
        <v>3223</v>
      </c>
      <c r="I1864" s="531" t="s">
        <v>3224</v>
      </c>
      <c r="J1864" s="532">
        <v>87.32689859363435</v>
      </c>
    </row>
    <row r="1865" spans="1:10" ht="12.75">
      <c r="A1865" s="551" t="s">
        <v>311</v>
      </c>
      <c r="B1865" s="551" t="s">
        <v>490</v>
      </c>
      <c r="C1865" s="657" t="s">
        <v>491</v>
      </c>
      <c r="D1865" s="657"/>
      <c r="E1865" s="657"/>
      <c r="F1865" s="657"/>
      <c r="G1865" s="658"/>
      <c r="H1865" s="582" t="s">
        <v>311</v>
      </c>
      <c r="I1865" s="530" t="s">
        <v>3225</v>
      </c>
      <c r="J1865" s="532"/>
    </row>
    <row r="1866" spans="1:10" ht="12.75">
      <c r="A1866" s="551" t="s">
        <v>311</v>
      </c>
      <c r="B1866" s="551" t="s">
        <v>492</v>
      </c>
      <c r="C1866" s="657" t="s">
        <v>493</v>
      </c>
      <c r="D1866" s="657"/>
      <c r="E1866" s="657"/>
      <c r="F1866" s="657"/>
      <c r="G1866" s="658"/>
      <c r="H1866" s="582" t="s">
        <v>311</v>
      </c>
      <c r="I1866" s="530" t="s">
        <v>3226</v>
      </c>
      <c r="J1866" s="532"/>
    </row>
    <row r="1867" spans="1:10" ht="12.75">
      <c r="A1867" s="551" t="s">
        <v>311</v>
      </c>
      <c r="B1867" s="551" t="s">
        <v>494</v>
      </c>
      <c r="C1867" s="657" t="s">
        <v>495</v>
      </c>
      <c r="D1867" s="657"/>
      <c r="E1867" s="657"/>
      <c r="F1867" s="657"/>
      <c r="G1867" s="658"/>
      <c r="H1867" s="582" t="s">
        <v>311</v>
      </c>
      <c r="I1867" s="530" t="s">
        <v>3227</v>
      </c>
      <c r="J1867" s="532"/>
    </row>
    <row r="1868" spans="1:10" ht="12.75">
      <c r="A1868" s="551" t="s">
        <v>311</v>
      </c>
      <c r="B1868" s="551" t="s">
        <v>496</v>
      </c>
      <c r="C1868" s="657" t="s">
        <v>497</v>
      </c>
      <c r="D1868" s="657"/>
      <c r="E1868" s="657"/>
      <c r="F1868" s="657"/>
      <c r="G1868" s="658"/>
      <c r="H1868" s="582" t="s">
        <v>311</v>
      </c>
      <c r="I1868" s="530" t="s">
        <v>3228</v>
      </c>
      <c r="J1868" s="532"/>
    </row>
    <row r="1869" spans="1:10" ht="12.75">
      <c r="A1869" s="551" t="s">
        <v>311</v>
      </c>
      <c r="B1869" s="551" t="s">
        <v>502</v>
      </c>
      <c r="C1869" s="657" t="s">
        <v>503</v>
      </c>
      <c r="D1869" s="657"/>
      <c r="E1869" s="657"/>
      <c r="F1869" s="657"/>
      <c r="G1869" s="658"/>
      <c r="H1869" s="582" t="s">
        <v>311</v>
      </c>
      <c r="I1869" s="530" t="s">
        <v>3229</v>
      </c>
      <c r="J1869" s="532"/>
    </row>
    <row r="1870" spans="1:10" ht="12.75">
      <c r="A1870" s="551" t="s">
        <v>311</v>
      </c>
      <c r="B1870" s="551" t="s">
        <v>504</v>
      </c>
      <c r="C1870" s="657" t="s">
        <v>505</v>
      </c>
      <c r="D1870" s="657"/>
      <c r="E1870" s="657"/>
      <c r="F1870" s="657"/>
      <c r="G1870" s="658"/>
      <c r="H1870" s="582" t="s">
        <v>311</v>
      </c>
      <c r="I1870" s="530" t="s">
        <v>3230</v>
      </c>
      <c r="J1870" s="532"/>
    </row>
    <row r="1871" spans="1:10" ht="12.75">
      <c r="A1871" s="551" t="s">
        <v>311</v>
      </c>
      <c r="B1871" s="551" t="s">
        <v>506</v>
      </c>
      <c r="C1871" s="657" t="s">
        <v>507</v>
      </c>
      <c r="D1871" s="657"/>
      <c r="E1871" s="657"/>
      <c r="F1871" s="657"/>
      <c r="G1871" s="658"/>
      <c r="H1871" s="582" t="s">
        <v>311</v>
      </c>
      <c r="I1871" s="530" t="s">
        <v>3231</v>
      </c>
      <c r="J1871" s="532"/>
    </row>
    <row r="1872" spans="1:10" ht="12.75">
      <c r="A1872" s="537" t="s">
        <v>311</v>
      </c>
      <c r="B1872" s="537" t="s">
        <v>508</v>
      </c>
      <c r="C1872" s="659" t="s">
        <v>509</v>
      </c>
      <c r="D1872" s="659"/>
      <c r="E1872" s="659"/>
      <c r="F1872" s="659"/>
      <c r="G1872" s="660"/>
      <c r="H1872" s="584" t="s">
        <v>1226</v>
      </c>
      <c r="I1872" s="531" t="s">
        <v>3232</v>
      </c>
      <c r="J1872" s="532">
        <v>40.3405</v>
      </c>
    </row>
    <row r="1873" spans="1:10" ht="12.75">
      <c r="A1873" s="551" t="s">
        <v>311</v>
      </c>
      <c r="B1873" s="551" t="s">
        <v>510</v>
      </c>
      <c r="C1873" s="657" t="s">
        <v>509</v>
      </c>
      <c r="D1873" s="657"/>
      <c r="E1873" s="657"/>
      <c r="F1873" s="657"/>
      <c r="G1873" s="658"/>
      <c r="H1873" s="582" t="s">
        <v>311</v>
      </c>
      <c r="I1873" s="530" t="s">
        <v>3232</v>
      </c>
      <c r="J1873" s="532"/>
    </row>
    <row r="1874" spans="1:10" ht="12.75">
      <c r="A1874" s="537" t="s">
        <v>311</v>
      </c>
      <c r="B1874" s="537" t="s">
        <v>511</v>
      </c>
      <c r="C1874" s="659" t="s">
        <v>512</v>
      </c>
      <c r="D1874" s="659"/>
      <c r="E1874" s="659"/>
      <c r="F1874" s="659"/>
      <c r="G1874" s="660"/>
      <c r="H1874" s="584" t="s">
        <v>1710</v>
      </c>
      <c r="I1874" s="531" t="s">
        <v>3233</v>
      </c>
      <c r="J1874" s="532">
        <v>79.9991388888889</v>
      </c>
    </row>
    <row r="1875" spans="1:10" ht="12.75">
      <c r="A1875" s="551" t="s">
        <v>311</v>
      </c>
      <c r="B1875" s="551" t="s">
        <v>513</v>
      </c>
      <c r="C1875" s="657" t="s">
        <v>514</v>
      </c>
      <c r="D1875" s="657"/>
      <c r="E1875" s="657"/>
      <c r="F1875" s="657"/>
      <c r="G1875" s="658"/>
      <c r="H1875" s="582" t="s">
        <v>311</v>
      </c>
      <c r="I1875" s="530" t="s">
        <v>3234</v>
      </c>
      <c r="J1875" s="532"/>
    </row>
    <row r="1876" spans="1:10" ht="12.75">
      <c r="A1876" s="551" t="s">
        <v>311</v>
      </c>
      <c r="B1876" s="551" t="s">
        <v>515</v>
      </c>
      <c r="C1876" s="657" t="s">
        <v>516</v>
      </c>
      <c r="D1876" s="657"/>
      <c r="E1876" s="657"/>
      <c r="F1876" s="657"/>
      <c r="G1876" s="658"/>
      <c r="H1876" s="582" t="s">
        <v>311</v>
      </c>
      <c r="I1876" s="530" t="s">
        <v>3235</v>
      </c>
      <c r="J1876" s="532"/>
    </row>
    <row r="1877" spans="1:10" ht="12.75">
      <c r="A1877" s="551" t="s">
        <v>311</v>
      </c>
      <c r="B1877" s="551" t="s">
        <v>517</v>
      </c>
      <c r="C1877" s="657" t="s">
        <v>518</v>
      </c>
      <c r="D1877" s="657"/>
      <c r="E1877" s="657"/>
      <c r="F1877" s="657"/>
      <c r="G1877" s="658"/>
      <c r="H1877" s="582" t="s">
        <v>311</v>
      </c>
      <c r="I1877" s="530" t="s">
        <v>3236</v>
      </c>
      <c r="J1877" s="532"/>
    </row>
    <row r="1878" spans="1:10" ht="12.75">
      <c r="A1878" s="551" t="s">
        <v>311</v>
      </c>
      <c r="B1878" s="551" t="s">
        <v>519</v>
      </c>
      <c r="C1878" s="657" t="s">
        <v>120</v>
      </c>
      <c r="D1878" s="657"/>
      <c r="E1878" s="657"/>
      <c r="F1878" s="657"/>
      <c r="G1878" s="658"/>
      <c r="H1878" s="582" t="s">
        <v>311</v>
      </c>
      <c r="I1878" s="530" t="s">
        <v>1726</v>
      </c>
      <c r="J1878" s="532"/>
    </row>
    <row r="1879" spans="1:10" ht="12.75">
      <c r="A1879" s="551" t="s">
        <v>311</v>
      </c>
      <c r="B1879" s="551" t="s">
        <v>520</v>
      </c>
      <c r="C1879" s="657" t="s">
        <v>521</v>
      </c>
      <c r="D1879" s="657"/>
      <c r="E1879" s="657"/>
      <c r="F1879" s="657"/>
      <c r="G1879" s="658"/>
      <c r="H1879" s="582" t="s">
        <v>311</v>
      </c>
      <c r="I1879" s="530" t="s">
        <v>2070</v>
      </c>
      <c r="J1879" s="532"/>
    </row>
    <row r="1880" spans="1:10" ht="12.75">
      <c r="A1880" s="551" t="s">
        <v>311</v>
      </c>
      <c r="B1880" s="551" t="s">
        <v>523</v>
      </c>
      <c r="C1880" s="657" t="s">
        <v>512</v>
      </c>
      <c r="D1880" s="657"/>
      <c r="E1880" s="657"/>
      <c r="F1880" s="657"/>
      <c r="G1880" s="658"/>
      <c r="H1880" s="582" t="s">
        <v>311</v>
      </c>
      <c r="I1880" s="530" t="s">
        <v>3237</v>
      </c>
      <c r="J1880" s="532"/>
    </row>
    <row r="1881" spans="1:10" ht="12.75">
      <c r="A1881" s="537" t="s">
        <v>311</v>
      </c>
      <c r="B1881" s="537" t="s">
        <v>530</v>
      </c>
      <c r="C1881" s="659" t="s">
        <v>531</v>
      </c>
      <c r="D1881" s="659"/>
      <c r="E1881" s="659"/>
      <c r="F1881" s="659"/>
      <c r="G1881" s="660"/>
      <c r="H1881" s="584" t="s">
        <v>1226</v>
      </c>
      <c r="I1881" s="531" t="s">
        <v>3238</v>
      </c>
      <c r="J1881" s="532">
        <v>20</v>
      </c>
    </row>
    <row r="1882" spans="1:10" ht="12.75">
      <c r="A1882" s="551" t="s">
        <v>311</v>
      </c>
      <c r="B1882" s="551" t="s">
        <v>532</v>
      </c>
      <c r="C1882" s="657" t="s">
        <v>533</v>
      </c>
      <c r="D1882" s="657"/>
      <c r="E1882" s="657"/>
      <c r="F1882" s="657"/>
      <c r="G1882" s="658"/>
      <c r="H1882" s="582" t="s">
        <v>311</v>
      </c>
      <c r="I1882" s="530" t="s">
        <v>3238</v>
      </c>
      <c r="J1882" s="532"/>
    </row>
    <row r="1883" spans="1:10" ht="12.75">
      <c r="A1883" s="537" t="s">
        <v>1500</v>
      </c>
      <c r="B1883" s="537" t="s">
        <v>3239</v>
      </c>
      <c r="C1883" s="659" t="s">
        <v>3240</v>
      </c>
      <c r="D1883" s="659"/>
      <c r="E1883" s="659"/>
      <c r="F1883" s="659"/>
      <c r="G1883" s="660"/>
      <c r="H1883" s="584" t="s">
        <v>3241</v>
      </c>
      <c r="I1883" s="531" t="s">
        <v>3242</v>
      </c>
      <c r="J1883" s="532">
        <v>95.32000655200655</v>
      </c>
    </row>
    <row r="1884" spans="1:10" ht="12.75">
      <c r="A1884" s="537" t="s">
        <v>311</v>
      </c>
      <c r="B1884" s="537" t="s">
        <v>464</v>
      </c>
      <c r="C1884" s="659" t="s">
        <v>465</v>
      </c>
      <c r="D1884" s="659"/>
      <c r="E1884" s="659"/>
      <c r="F1884" s="659"/>
      <c r="G1884" s="660"/>
      <c r="H1884" s="584" t="s">
        <v>3088</v>
      </c>
      <c r="I1884" s="531" t="s">
        <v>3243</v>
      </c>
      <c r="J1884" s="532">
        <v>84.58337931034482</v>
      </c>
    </row>
    <row r="1885" spans="1:10" ht="12.75">
      <c r="A1885" s="551" t="s">
        <v>311</v>
      </c>
      <c r="B1885" s="551" t="s">
        <v>466</v>
      </c>
      <c r="C1885" s="657" t="s">
        <v>467</v>
      </c>
      <c r="D1885" s="657"/>
      <c r="E1885" s="657"/>
      <c r="F1885" s="657"/>
      <c r="G1885" s="658"/>
      <c r="H1885" s="582" t="s">
        <v>311</v>
      </c>
      <c r="I1885" s="530" t="s">
        <v>3244</v>
      </c>
      <c r="J1885" s="532"/>
    </row>
    <row r="1886" spans="1:10" ht="12.75">
      <c r="A1886" s="551" t="s">
        <v>311</v>
      </c>
      <c r="B1886" s="551" t="s">
        <v>470</v>
      </c>
      <c r="C1886" s="657" t="s">
        <v>471</v>
      </c>
      <c r="D1886" s="657"/>
      <c r="E1886" s="657"/>
      <c r="F1886" s="657"/>
      <c r="G1886" s="658"/>
      <c r="H1886" s="582" t="s">
        <v>311</v>
      </c>
      <c r="I1886" s="530" t="s">
        <v>3245</v>
      </c>
      <c r="J1886" s="532"/>
    </row>
    <row r="1887" spans="1:10" ht="12.75">
      <c r="A1887" s="537" t="s">
        <v>311</v>
      </c>
      <c r="B1887" s="537" t="s">
        <v>474</v>
      </c>
      <c r="C1887" s="659" t="s">
        <v>475</v>
      </c>
      <c r="D1887" s="659"/>
      <c r="E1887" s="659"/>
      <c r="F1887" s="659"/>
      <c r="G1887" s="660"/>
      <c r="H1887" s="584" t="s">
        <v>3246</v>
      </c>
      <c r="I1887" s="531" t="s">
        <v>3247</v>
      </c>
      <c r="J1887" s="532">
        <v>91.11087193460492</v>
      </c>
    </row>
    <row r="1888" spans="1:10" ht="12.75">
      <c r="A1888" s="551" t="s">
        <v>311</v>
      </c>
      <c r="B1888" s="551" t="s">
        <v>476</v>
      </c>
      <c r="C1888" s="657" t="s">
        <v>477</v>
      </c>
      <c r="D1888" s="657"/>
      <c r="E1888" s="657"/>
      <c r="F1888" s="657"/>
      <c r="G1888" s="658"/>
      <c r="H1888" s="582" t="s">
        <v>311</v>
      </c>
      <c r="I1888" s="530" t="s">
        <v>3247</v>
      </c>
      <c r="J1888" s="532"/>
    </row>
    <row r="1889" spans="1:10" ht="12.75">
      <c r="A1889" s="537" t="s">
        <v>311</v>
      </c>
      <c r="B1889" s="537" t="s">
        <v>488</v>
      </c>
      <c r="C1889" s="659" t="s">
        <v>489</v>
      </c>
      <c r="D1889" s="659"/>
      <c r="E1889" s="659"/>
      <c r="F1889" s="659"/>
      <c r="G1889" s="660"/>
      <c r="H1889" s="584" t="s">
        <v>3248</v>
      </c>
      <c r="I1889" s="531" t="s">
        <v>3249</v>
      </c>
      <c r="J1889" s="532">
        <v>96.66339568067876</v>
      </c>
    </row>
    <row r="1890" spans="1:10" ht="12.75">
      <c r="A1890" s="551" t="s">
        <v>311</v>
      </c>
      <c r="B1890" s="551" t="s">
        <v>490</v>
      </c>
      <c r="C1890" s="657" t="s">
        <v>491</v>
      </c>
      <c r="D1890" s="657"/>
      <c r="E1890" s="657"/>
      <c r="F1890" s="657"/>
      <c r="G1890" s="658"/>
      <c r="H1890" s="582" t="s">
        <v>311</v>
      </c>
      <c r="I1890" s="530" t="s">
        <v>3250</v>
      </c>
      <c r="J1890" s="532"/>
    </row>
    <row r="1891" spans="1:10" ht="12.75">
      <c r="A1891" s="551" t="s">
        <v>311</v>
      </c>
      <c r="B1891" s="551" t="s">
        <v>494</v>
      </c>
      <c r="C1891" s="657" t="s">
        <v>495</v>
      </c>
      <c r="D1891" s="657"/>
      <c r="E1891" s="657"/>
      <c r="F1891" s="657"/>
      <c r="G1891" s="658"/>
      <c r="H1891" s="582" t="s">
        <v>311</v>
      </c>
      <c r="I1891" s="530" t="s">
        <v>3251</v>
      </c>
      <c r="J1891" s="532"/>
    </row>
    <row r="1892" spans="1:10" ht="12.75">
      <c r="A1892" s="551" t="s">
        <v>311</v>
      </c>
      <c r="B1892" s="551" t="s">
        <v>502</v>
      </c>
      <c r="C1892" s="657" t="s">
        <v>503</v>
      </c>
      <c r="D1892" s="657"/>
      <c r="E1892" s="657"/>
      <c r="F1892" s="657"/>
      <c r="G1892" s="658"/>
      <c r="H1892" s="582" t="s">
        <v>311</v>
      </c>
      <c r="I1892" s="530" t="s">
        <v>3252</v>
      </c>
      <c r="J1892" s="532"/>
    </row>
    <row r="1893" spans="1:10" ht="12.75">
      <c r="A1893" s="551" t="s">
        <v>311</v>
      </c>
      <c r="B1893" s="551" t="s">
        <v>506</v>
      </c>
      <c r="C1893" s="657" t="s">
        <v>507</v>
      </c>
      <c r="D1893" s="657"/>
      <c r="E1893" s="657"/>
      <c r="F1893" s="657"/>
      <c r="G1893" s="658"/>
      <c r="H1893" s="582" t="s">
        <v>311</v>
      </c>
      <c r="I1893" s="530" t="s">
        <v>3253</v>
      </c>
      <c r="J1893" s="532"/>
    </row>
    <row r="1894" spans="1:10" ht="12.75">
      <c r="A1894" s="537" t="s">
        <v>311</v>
      </c>
      <c r="B1894" s="537" t="s">
        <v>508</v>
      </c>
      <c r="C1894" s="659" t="s">
        <v>509</v>
      </c>
      <c r="D1894" s="659"/>
      <c r="E1894" s="659"/>
      <c r="F1894" s="659"/>
      <c r="G1894" s="660"/>
      <c r="H1894" s="584" t="s">
        <v>1808</v>
      </c>
      <c r="I1894" s="531" t="s">
        <v>3254</v>
      </c>
      <c r="J1894" s="532">
        <v>97.5472</v>
      </c>
    </row>
    <row r="1895" spans="1:10" ht="12.75">
      <c r="A1895" s="551" t="s">
        <v>311</v>
      </c>
      <c r="B1895" s="551" t="s">
        <v>510</v>
      </c>
      <c r="C1895" s="657" t="s">
        <v>509</v>
      </c>
      <c r="D1895" s="657"/>
      <c r="E1895" s="657"/>
      <c r="F1895" s="657"/>
      <c r="G1895" s="658"/>
      <c r="H1895" s="582" t="s">
        <v>311</v>
      </c>
      <c r="I1895" s="530" t="s">
        <v>3254</v>
      </c>
      <c r="J1895" s="532"/>
    </row>
    <row r="1896" spans="1:10" ht="12.75">
      <c r="A1896" s="537" t="s">
        <v>311</v>
      </c>
      <c r="B1896" s="537" t="s">
        <v>511</v>
      </c>
      <c r="C1896" s="659" t="s">
        <v>512</v>
      </c>
      <c r="D1896" s="659"/>
      <c r="E1896" s="659"/>
      <c r="F1896" s="659"/>
      <c r="G1896" s="660"/>
      <c r="H1896" s="584" t="s">
        <v>3255</v>
      </c>
      <c r="I1896" s="531" t="s">
        <v>3256</v>
      </c>
      <c r="J1896" s="532">
        <v>83.1745481927711</v>
      </c>
    </row>
    <row r="1897" spans="1:10" ht="12.75">
      <c r="A1897" s="551" t="s">
        <v>311</v>
      </c>
      <c r="B1897" s="551" t="s">
        <v>517</v>
      </c>
      <c r="C1897" s="657" t="s">
        <v>518</v>
      </c>
      <c r="D1897" s="657"/>
      <c r="E1897" s="657"/>
      <c r="F1897" s="657"/>
      <c r="G1897" s="658"/>
      <c r="H1897" s="582" t="s">
        <v>311</v>
      </c>
      <c r="I1897" s="530" t="s">
        <v>3257</v>
      </c>
      <c r="J1897" s="532"/>
    </row>
    <row r="1898" spans="1:10" ht="12.75">
      <c r="A1898" s="551" t="s">
        <v>311</v>
      </c>
      <c r="B1898" s="551" t="s">
        <v>523</v>
      </c>
      <c r="C1898" s="657" t="s">
        <v>512</v>
      </c>
      <c r="D1898" s="657"/>
      <c r="E1898" s="657"/>
      <c r="F1898" s="657"/>
      <c r="G1898" s="658"/>
      <c r="H1898" s="582" t="s">
        <v>311</v>
      </c>
      <c r="I1898" s="530" t="s">
        <v>3258</v>
      </c>
      <c r="J1898" s="532"/>
    </row>
    <row r="1899" spans="1:10" ht="12.75">
      <c r="A1899" s="551"/>
      <c r="B1899" s="551"/>
      <c r="C1899" s="552"/>
      <c r="D1899" s="552"/>
      <c r="E1899" s="552"/>
      <c r="F1899" s="552"/>
      <c r="G1899" s="553"/>
      <c r="H1899" s="582"/>
      <c r="I1899" s="530"/>
      <c r="J1899" s="532"/>
    </row>
    <row r="1900" spans="1:10" ht="12.75">
      <c r="A1900" s="596" t="s">
        <v>311</v>
      </c>
      <c r="B1900" s="675" t="s">
        <v>3259</v>
      </c>
      <c r="C1900" s="676"/>
      <c r="D1900" s="676"/>
      <c r="E1900" s="676"/>
      <c r="F1900" s="676"/>
      <c r="G1900" s="677"/>
      <c r="H1900" s="585" t="s">
        <v>1017</v>
      </c>
      <c r="I1900" s="546" t="s">
        <v>1018</v>
      </c>
      <c r="J1900" s="547">
        <v>99.41168555040063</v>
      </c>
    </row>
    <row r="1901" spans="1:10" ht="12.75">
      <c r="A1901" s="537" t="s">
        <v>311</v>
      </c>
      <c r="B1901" s="669" t="s">
        <v>3260</v>
      </c>
      <c r="C1901" s="670"/>
      <c r="D1901" s="670"/>
      <c r="E1901" s="670"/>
      <c r="F1901" s="670"/>
      <c r="G1901" s="671"/>
      <c r="H1901" s="584" t="s">
        <v>1017</v>
      </c>
      <c r="I1901" s="531" t="s">
        <v>1018</v>
      </c>
      <c r="J1901" s="532">
        <v>99.41168555040063</v>
      </c>
    </row>
    <row r="1902" spans="1:10" ht="12.75">
      <c r="A1902" s="548" t="s">
        <v>311</v>
      </c>
      <c r="B1902" s="663" t="s">
        <v>1130</v>
      </c>
      <c r="C1902" s="664"/>
      <c r="D1902" s="664"/>
      <c r="E1902" s="664"/>
      <c r="F1902" s="664"/>
      <c r="G1902" s="665"/>
      <c r="H1902" s="583" t="s">
        <v>3261</v>
      </c>
      <c r="I1902" s="533" t="s">
        <v>3262</v>
      </c>
      <c r="J1902" s="534">
        <v>94.31515451320458</v>
      </c>
    </row>
    <row r="1903" spans="1:10" ht="12.75">
      <c r="A1903" s="548" t="s">
        <v>311</v>
      </c>
      <c r="B1903" s="663" t="s">
        <v>1138</v>
      </c>
      <c r="C1903" s="664"/>
      <c r="D1903" s="664"/>
      <c r="E1903" s="664"/>
      <c r="F1903" s="664"/>
      <c r="G1903" s="665"/>
      <c r="H1903" s="583" t="s">
        <v>3263</v>
      </c>
      <c r="I1903" s="533" t="s">
        <v>3264</v>
      </c>
      <c r="J1903" s="534">
        <v>87.54038217054263</v>
      </c>
    </row>
    <row r="1904" spans="1:10" ht="12.75">
      <c r="A1904" s="548" t="s">
        <v>311</v>
      </c>
      <c r="B1904" s="663" t="s">
        <v>1146</v>
      </c>
      <c r="C1904" s="664"/>
      <c r="D1904" s="664"/>
      <c r="E1904" s="664"/>
      <c r="F1904" s="664"/>
      <c r="G1904" s="665"/>
      <c r="H1904" s="583" t="s">
        <v>3265</v>
      </c>
      <c r="I1904" s="533" t="s">
        <v>3266</v>
      </c>
      <c r="J1904" s="534">
        <v>169.41508490351978</v>
      </c>
    </row>
    <row r="1905" spans="1:10" ht="12.75">
      <c r="A1905" s="548" t="s">
        <v>311</v>
      </c>
      <c r="B1905" s="663" t="s">
        <v>1634</v>
      </c>
      <c r="C1905" s="664"/>
      <c r="D1905" s="664"/>
      <c r="E1905" s="664"/>
      <c r="F1905" s="664"/>
      <c r="G1905" s="665"/>
      <c r="H1905" s="583" t="s">
        <v>3267</v>
      </c>
      <c r="I1905" s="533" t="s">
        <v>3268</v>
      </c>
      <c r="J1905" s="534">
        <v>96.74640523364485</v>
      </c>
    </row>
    <row r="1906" spans="1:10" ht="12.75">
      <c r="A1906" s="548" t="s">
        <v>311</v>
      </c>
      <c r="B1906" s="663" t="s">
        <v>3269</v>
      </c>
      <c r="C1906" s="664"/>
      <c r="D1906" s="664"/>
      <c r="E1906" s="664"/>
      <c r="F1906" s="664"/>
      <c r="G1906" s="665"/>
      <c r="H1906" s="583" t="s">
        <v>3270</v>
      </c>
      <c r="I1906" s="533" t="s">
        <v>3271</v>
      </c>
      <c r="J1906" s="534">
        <v>99.99999937903615</v>
      </c>
    </row>
    <row r="1907" spans="1:10" ht="12.75">
      <c r="A1907" s="537" t="s">
        <v>311</v>
      </c>
      <c r="B1907" s="537" t="s">
        <v>1151</v>
      </c>
      <c r="C1907" s="659" t="s">
        <v>1152</v>
      </c>
      <c r="D1907" s="659"/>
      <c r="E1907" s="659"/>
      <c r="F1907" s="659"/>
      <c r="G1907" s="660"/>
      <c r="H1907" s="584" t="s">
        <v>3272</v>
      </c>
      <c r="I1907" s="531" t="s">
        <v>3273</v>
      </c>
      <c r="J1907" s="532">
        <v>96.03329392764857</v>
      </c>
    </row>
    <row r="1908" spans="1:10" ht="12.75">
      <c r="A1908" s="537" t="s">
        <v>1155</v>
      </c>
      <c r="B1908" s="537" t="s">
        <v>1156</v>
      </c>
      <c r="C1908" s="659" t="s">
        <v>1157</v>
      </c>
      <c r="D1908" s="659"/>
      <c r="E1908" s="659"/>
      <c r="F1908" s="659"/>
      <c r="G1908" s="660"/>
      <c r="H1908" s="584" t="s">
        <v>3272</v>
      </c>
      <c r="I1908" s="531" t="s">
        <v>3273</v>
      </c>
      <c r="J1908" s="532">
        <v>96.03329392764857</v>
      </c>
    </row>
    <row r="1909" spans="1:10" ht="12.75">
      <c r="A1909" s="537" t="s">
        <v>311</v>
      </c>
      <c r="B1909" s="537" t="s">
        <v>445</v>
      </c>
      <c r="C1909" s="659" t="s">
        <v>446</v>
      </c>
      <c r="D1909" s="659"/>
      <c r="E1909" s="659"/>
      <c r="F1909" s="659"/>
      <c r="G1909" s="660"/>
      <c r="H1909" s="584" t="s">
        <v>3274</v>
      </c>
      <c r="I1909" s="531" t="s">
        <v>3275</v>
      </c>
      <c r="J1909" s="532">
        <v>97.16385668016193</v>
      </c>
    </row>
    <row r="1910" spans="1:10" ht="12.75">
      <c r="A1910" s="551" t="s">
        <v>311</v>
      </c>
      <c r="B1910" s="551" t="s">
        <v>447</v>
      </c>
      <c r="C1910" s="657" t="s">
        <v>448</v>
      </c>
      <c r="D1910" s="657"/>
      <c r="E1910" s="657"/>
      <c r="F1910" s="657"/>
      <c r="G1910" s="658"/>
      <c r="H1910" s="582" t="s">
        <v>311</v>
      </c>
      <c r="I1910" s="530" t="s">
        <v>3275</v>
      </c>
      <c r="J1910" s="532"/>
    </row>
    <row r="1911" spans="1:10" ht="12.75">
      <c r="A1911" s="537" t="s">
        <v>311</v>
      </c>
      <c r="B1911" s="537" t="s">
        <v>451</v>
      </c>
      <c r="C1911" s="659" t="s">
        <v>452</v>
      </c>
      <c r="D1911" s="659"/>
      <c r="E1911" s="659"/>
      <c r="F1911" s="659"/>
      <c r="G1911" s="660"/>
      <c r="H1911" s="584" t="s">
        <v>1201</v>
      </c>
      <c r="I1911" s="531" t="s">
        <v>1134</v>
      </c>
      <c r="J1911" s="532">
        <v>85</v>
      </c>
    </row>
    <row r="1912" spans="1:10" ht="12.75">
      <c r="A1912" s="551" t="s">
        <v>311</v>
      </c>
      <c r="B1912" s="551" t="s">
        <v>453</v>
      </c>
      <c r="C1912" s="657" t="s">
        <v>452</v>
      </c>
      <c r="D1912" s="657"/>
      <c r="E1912" s="657"/>
      <c r="F1912" s="657"/>
      <c r="G1912" s="658"/>
      <c r="H1912" s="582" t="s">
        <v>311</v>
      </c>
      <c r="I1912" s="530" t="s">
        <v>1134</v>
      </c>
      <c r="J1912" s="532"/>
    </row>
    <row r="1913" spans="1:10" ht="12.75">
      <c r="A1913" s="537" t="s">
        <v>311</v>
      </c>
      <c r="B1913" s="537" t="s">
        <v>454</v>
      </c>
      <c r="C1913" s="659" t="s">
        <v>455</v>
      </c>
      <c r="D1913" s="659"/>
      <c r="E1913" s="659"/>
      <c r="F1913" s="659"/>
      <c r="G1913" s="660"/>
      <c r="H1913" s="584" t="s">
        <v>3276</v>
      </c>
      <c r="I1913" s="531" t="s">
        <v>3277</v>
      </c>
      <c r="J1913" s="532">
        <v>96.89923474178403</v>
      </c>
    </row>
    <row r="1914" spans="1:10" ht="12.75">
      <c r="A1914" s="551" t="s">
        <v>311</v>
      </c>
      <c r="B1914" s="551" t="s">
        <v>458</v>
      </c>
      <c r="C1914" s="657" t="s">
        <v>459</v>
      </c>
      <c r="D1914" s="657"/>
      <c r="E1914" s="657"/>
      <c r="F1914" s="657"/>
      <c r="G1914" s="658"/>
      <c r="H1914" s="582" t="s">
        <v>311</v>
      </c>
      <c r="I1914" s="530" t="s">
        <v>3278</v>
      </c>
      <c r="J1914" s="532"/>
    </row>
    <row r="1915" spans="1:10" ht="12.75">
      <c r="A1915" s="551" t="s">
        <v>311</v>
      </c>
      <c r="B1915" s="551" t="s">
        <v>460</v>
      </c>
      <c r="C1915" s="657" t="s">
        <v>461</v>
      </c>
      <c r="D1915" s="657"/>
      <c r="E1915" s="657"/>
      <c r="F1915" s="657"/>
      <c r="G1915" s="658"/>
      <c r="H1915" s="582" t="s">
        <v>311</v>
      </c>
      <c r="I1915" s="530" t="s">
        <v>3279</v>
      </c>
      <c r="J1915" s="532"/>
    </row>
    <row r="1916" spans="1:10" ht="12.75">
      <c r="A1916" s="537" t="s">
        <v>311</v>
      </c>
      <c r="B1916" s="537" t="s">
        <v>464</v>
      </c>
      <c r="C1916" s="659" t="s">
        <v>465</v>
      </c>
      <c r="D1916" s="659"/>
      <c r="E1916" s="659"/>
      <c r="F1916" s="659"/>
      <c r="G1916" s="660"/>
      <c r="H1916" s="584" t="s">
        <v>1991</v>
      </c>
      <c r="I1916" s="531" t="s">
        <v>3280</v>
      </c>
      <c r="J1916" s="532">
        <v>79.30078333333334</v>
      </c>
    </row>
    <row r="1917" spans="1:10" ht="12.75">
      <c r="A1917" s="551" t="s">
        <v>311</v>
      </c>
      <c r="B1917" s="551" t="s">
        <v>466</v>
      </c>
      <c r="C1917" s="657" t="s">
        <v>467</v>
      </c>
      <c r="D1917" s="657"/>
      <c r="E1917" s="657"/>
      <c r="F1917" s="657"/>
      <c r="G1917" s="658"/>
      <c r="H1917" s="582" t="s">
        <v>311</v>
      </c>
      <c r="I1917" s="530" t="s">
        <v>3281</v>
      </c>
      <c r="J1917" s="532"/>
    </row>
    <row r="1918" spans="1:10" ht="12.75">
      <c r="A1918" s="551" t="s">
        <v>311</v>
      </c>
      <c r="B1918" s="551" t="s">
        <v>468</v>
      </c>
      <c r="C1918" s="657" t="s">
        <v>469</v>
      </c>
      <c r="D1918" s="657"/>
      <c r="E1918" s="657"/>
      <c r="F1918" s="657"/>
      <c r="G1918" s="658"/>
      <c r="H1918" s="582" t="s">
        <v>311</v>
      </c>
      <c r="I1918" s="530" t="s">
        <v>3282</v>
      </c>
      <c r="J1918" s="532"/>
    </row>
    <row r="1919" spans="1:10" ht="12.75">
      <c r="A1919" s="551" t="s">
        <v>311</v>
      </c>
      <c r="B1919" s="551" t="s">
        <v>470</v>
      </c>
      <c r="C1919" s="657" t="s">
        <v>471</v>
      </c>
      <c r="D1919" s="657"/>
      <c r="E1919" s="657"/>
      <c r="F1919" s="657"/>
      <c r="G1919" s="658"/>
      <c r="H1919" s="582" t="s">
        <v>311</v>
      </c>
      <c r="I1919" s="530" t="s">
        <v>3283</v>
      </c>
      <c r="J1919" s="532"/>
    </row>
    <row r="1920" spans="1:10" ht="12.75">
      <c r="A1920" s="537" t="s">
        <v>311</v>
      </c>
      <c r="B1920" s="537" t="s">
        <v>474</v>
      </c>
      <c r="C1920" s="659" t="s">
        <v>475</v>
      </c>
      <c r="D1920" s="659"/>
      <c r="E1920" s="659"/>
      <c r="F1920" s="659"/>
      <c r="G1920" s="660"/>
      <c r="H1920" s="584" t="s">
        <v>1726</v>
      </c>
      <c r="I1920" s="531" t="s">
        <v>3284</v>
      </c>
      <c r="J1920" s="532">
        <v>89.42714285714285</v>
      </c>
    </row>
    <row r="1921" spans="1:10" ht="12.75">
      <c r="A1921" s="551" t="s">
        <v>311</v>
      </c>
      <c r="B1921" s="551" t="s">
        <v>476</v>
      </c>
      <c r="C1921" s="657" t="s">
        <v>477</v>
      </c>
      <c r="D1921" s="657"/>
      <c r="E1921" s="657"/>
      <c r="F1921" s="657"/>
      <c r="G1921" s="658"/>
      <c r="H1921" s="582" t="s">
        <v>311</v>
      </c>
      <c r="I1921" s="530" t="s">
        <v>3284</v>
      </c>
      <c r="J1921" s="532"/>
    </row>
    <row r="1922" spans="1:10" ht="12.75">
      <c r="A1922" s="537" t="s">
        <v>311</v>
      </c>
      <c r="B1922" s="537" t="s">
        <v>488</v>
      </c>
      <c r="C1922" s="659" t="s">
        <v>489</v>
      </c>
      <c r="D1922" s="659"/>
      <c r="E1922" s="659"/>
      <c r="F1922" s="659"/>
      <c r="G1922" s="660"/>
      <c r="H1922" s="584" t="s">
        <v>3285</v>
      </c>
      <c r="I1922" s="531" t="s">
        <v>3286</v>
      </c>
      <c r="J1922" s="532">
        <v>72.94365217391304</v>
      </c>
    </row>
    <row r="1923" spans="1:10" ht="12.75">
      <c r="A1923" s="551" t="s">
        <v>311</v>
      </c>
      <c r="B1923" s="551" t="s">
        <v>490</v>
      </c>
      <c r="C1923" s="657" t="s">
        <v>491</v>
      </c>
      <c r="D1923" s="657"/>
      <c r="E1923" s="657"/>
      <c r="F1923" s="657"/>
      <c r="G1923" s="658"/>
      <c r="H1923" s="582" t="s">
        <v>311</v>
      </c>
      <c r="I1923" s="530" t="s">
        <v>3287</v>
      </c>
      <c r="J1923" s="532"/>
    </row>
    <row r="1924" spans="1:10" ht="12.75">
      <c r="A1924" s="551" t="s">
        <v>311</v>
      </c>
      <c r="B1924" s="551" t="s">
        <v>494</v>
      </c>
      <c r="C1924" s="657" t="s">
        <v>495</v>
      </c>
      <c r="D1924" s="657"/>
      <c r="E1924" s="657"/>
      <c r="F1924" s="657"/>
      <c r="G1924" s="658"/>
      <c r="H1924" s="582" t="s">
        <v>311</v>
      </c>
      <c r="I1924" s="530" t="s">
        <v>3288</v>
      </c>
      <c r="J1924" s="532"/>
    </row>
    <row r="1925" spans="1:10" ht="12.75">
      <c r="A1925" s="537" t="s">
        <v>311</v>
      </c>
      <c r="B1925" s="537" t="s">
        <v>511</v>
      </c>
      <c r="C1925" s="659" t="s">
        <v>512</v>
      </c>
      <c r="D1925" s="659"/>
      <c r="E1925" s="659"/>
      <c r="F1925" s="659"/>
      <c r="G1925" s="660"/>
      <c r="H1925" s="584" t="s">
        <v>1462</v>
      </c>
      <c r="I1925" s="531" t="s">
        <v>3289</v>
      </c>
      <c r="J1925" s="532">
        <v>66.5</v>
      </c>
    </row>
    <row r="1926" spans="1:10" ht="12.75">
      <c r="A1926" s="551" t="s">
        <v>311</v>
      </c>
      <c r="B1926" s="551" t="s">
        <v>523</v>
      </c>
      <c r="C1926" s="657" t="s">
        <v>512</v>
      </c>
      <c r="D1926" s="657"/>
      <c r="E1926" s="657"/>
      <c r="F1926" s="657"/>
      <c r="G1926" s="658"/>
      <c r="H1926" s="582" t="s">
        <v>311</v>
      </c>
      <c r="I1926" s="530" t="s">
        <v>3289</v>
      </c>
      <c r="J1926" s="532"/>
    </row>
    <row r="1927" spans="1:10" ht="12.75">
      <c r="A1927" s="537" t="s">
        <v>311</v>
      </c>
      <c r="B1927" s="537" t="s">
        <v>3290</v>
      </c>
      <c r="C1927" s="659" t="s">
        <v>3291</v>
      </c>
      <c r="D1927" s="659"/>
      <c r="E1927" s="659"/>
      <c r="F1927" s="659"/>
      <c r="G1927" s="660"/>
      <c r="H1927" s="584" t="s">
        <v>3292</v>
      </c>
      <c r="I1927" s="531" t="s">
        <v>3293</v>
      </c>
      <c r="J1927" s="532">
        <v>99.50107979040887</v>
      </c>
    </row>
    <row r="1928" spans="1:10" ht="12.75">
      <c r="A1928" s="537" t="s">
        <v>1487</v>
      </c>
      <c r="B1928" s="537" t="s">
        <v>1156</v>
      </c>
      <c r="C1928" s="659" t="s">
        <v>3294</v>
      </c>
      <c r="D1928" s="659"/>
      <c r="E1928" s="659"/>
      <c r="F1928" s="659"/>
      <c r="G1928" s="660"/>
      <c r="H1928" s="584" t="s">
        <v>1914</v>
      </c>
      <c r="I1928" s="531" t="s">
        <v>3295</v>
      </c>
      <c r="J1928" s="532">
        <v>67.368684</v>
      </c>
    </row>
    <row r="1929" spans="1:10" ht="12.75">
      <c r="A1929" s="537" t="s">
        <v>311</v>
      </c>
      <c r="B1929" s="537" t="s">
        <v>488</v>
      </c>
      <c r="C1929" s="659" t="s">
        <v>489</v>
      </c>
      <c r="D1929" s="659"/>
      <c r="E1929" s="659"/>
      <c r="F1929" s="659"/>
      <c r="G1929" s="660"/>
      <c r="H1929" s="584" t="s">
        <v>3296</v>
      </c>
      <c r="I1929" s="531" t="s">
        <v>3297</v>
      </c>
      <c r="J1929" s="532">
        <v>57.8869375</v>
      </c>
    </row>
    <row r="1930" spans="1:10" ht="12.75">
      <c r="A1930" s="551" t="s">
        <v>311</v>
      </c>
      <c r="B1930" s="551" t="s">
        <v>492</v>
      </c>
      <c r="C1930" s="657" t="s">
        <v>493</v>
      </c>
      <c r="D1930" s="657"/>
      <c r="E1930" s="657"/>
      <c r="F1930" s="657"/>
      <c r="G1930" s="658"/>
      <c r="H1930" s="582" t="s">
        <v>311</v>
      </c>
      <c r="I1930" s="530" t="s">
        <v>3297</v>
      </c>
      <c r="J1930" s="532"/>
    </row>
    <row r="1931" spans="1:10" ht="12.75">
      <c r="A1931" s="537" t="s">
        <v>311</v>
      </c>
      <c r="B1931" s="537" t="s">
        <v>605</v>
      </c>
      <c r="C1931" s="659" t="s">
        <v>606</v>
      </c>
      <c r="D1931" s="659"/>
      <c r="E1931" s="659"/>
      <c r="F1931" s="659"/>
      <c r="G1931" s="660"/>
      <c r="H1931" s="584" t="s">
        <v>1287</v>
      </c>
      <c r="I1931" s="531" t="s">
        <v>3298</v>
      </c>
      <c r="J1931" s="532">
        <v>92</v>
      </c>
    </row>
    <row r="1932" spans="1:10" ht="12.75">
      <c r="A1932" s="551" t="s">
        <v>311</v>
      </c>
      <c r="B1932" s="551" t="s">
        <v>612</v>
      </c>
      <c r="C1932" s="657" t="s">
        <v>437</v>
      </c>
      <c r="D1932" s="657"/>
      <c r="E1932" s="657"/>
      <c r="F1932" s="657"/>
      <c r="G1932" s="658"/>
      <c r="H1932" s="582" t="s">
        <v>311</v>
      </c>
      <c r="I1932" s="530" t="s">
        <v>3298</v>
      </c>
      <c r="J1932" s="532"/>
    </row>
    <row r="1933" spans="1:10" ht="12.75">
      <c r="A1933" s="537" t="s">
        <v>311</v>
      </c>
      <c r="B1933" s="537" t="s">
        <v>633</v>
      </c>
      <c r="C1933" s="659" t="s">
        <v>634</v>
      </c>
      <c r="D1933" s="659"/>
      <c r="E1933" s="659"/>
      <c r="F1933" s="659"/>
      <c r="G1933" s="660"/>
      <c r="H1933" s="584" t="s">
        <v>1227</v>
      </c>
      <c r="I1933" s="531" t="s">
        <v>3299</v>
      </c>
      <c r="J1933" s="532">
        <v>0</v>
      </c>
    </row>
    <row r="1934" spans="1:10" ht="12.75">
      <c r="A1934" s="551" t="s">
        <v>311</v>
      </c>
      <c r="B1934" s="551" t="s">
        <v>635</v>
      </c>
      <c r="C1934" s="657" t="s">
        <v>634</v>
      </c>
      <c r="D1934" s="657"/>
      <c r="E1934" s="657"/>
      <c r="F1934" s="657"/>
      <c r="G1934" s="658"/>
      <c r="H1934" s="582" t="s">
        <v>311</v>
      </c>
      <c r="I1934" s="530" t="s">
        <v>3299</v>
      </c>
      <c r="J1934" s="532"/>
    </row>
    <row r="1935" spans="1:10" ht="12.75">
      <c r="A1935" s="537" t="s">
        <v>1487</v>
      </c>
      <c r="B1935" s="537" t="s">
        <v>1459</v>
      </c>
      <c r="C1935" s="659" t="s">
        <v>3300</v>
      </c>
      <c r="D1935" s="659"/>
      <c r="E1935" s="659"/>
      <c r="F1935" s="659"/>
      <c r="G1935" s="660"/>
      <c r="H1935" s="584" t="s">
        <v>3301</v>
      </c>
      <c r="I1935" s="531" t="s">
        <v>3302</v>
      </c>
      <c r="J1935" s="532">
        <v>81.00739426523297</v>
      </c>
    </row>
    <row r="1936" spans="1:10" ht="12.75">
      <c r="A1936" s="537" t="s">
        <v>311</v>
      </c>
      <c r="B1936" s="537" t="s">
        <v>474</v>
      </c>
      <c r="C1936" s="659" t="s">
        <v>475</v>
      </c>
      <c r="D1936" s="659"/>
      <c r="E1936" s="659"/>
      <c r="F1936" s="659"/>
      <c r="G1936" s="660"/>
      <c r="H1936" s="584" t="s">
        <v>3303</v>
      </c>
      <c r="I1936" s="531" t="s">
        <v>3304</v>
      </c>
      <c r="J1936" s="532">
        <v>82.67931674208145</v>
      </c>
    </row>
    <row r="1937" spans="1:10" ht="12.75">
      <c r="A1937" s="551" t="s">
        <v>311</v>
      </c>
      <c r="B1937" s="551" t="s">
        <v>476</v>
      </c>
      <c r="C1937" s="657" t="s">
        <v>477</v>
      </c>
      <c r="D1937" s="657"/>
      <c r="E1937" s="657"/>
      <c r="F1937" s="657"/>
      <c r="G1937" s="658"/>
      <c r="H1937" s="582" t="s">
        <v>311</v>
      </c>
      <c r="I1937" s="530" t="s">
        <v>3305</v>
      </c>
      <c r="J1937" s="532"/>
    </row>
    <row r="1938" spans="1:10" ht="12.75">
      <c r="A1938" s="551" t="s">
        <v>311</v>
      </c>
      <c r="B1938" s="551" t="s">
        <v>480</v>
      </c>
      <c r="C1938" s="657" t="s">
        <v>481</v>
      </c>
      <c r="D1938" s="657"/>
      <c r="E1938" s="657"/>
      <c r="F1938" s="657"/>
      <c r="G1938" s="658"/>
      <c r="H1938" s="582" t="s">
        <v>311</v>
      </c>
      <c r="I1938" s="530" t="s">
        <v>3306</v>
      </c>
      <c r="J1938" s="532"/>
    </row>
    <row r="1939" spans="1:10" ht="12.75">
      <c r="A1939" s="537" t="s">
        <v>311</v>
      </c>
      <c r="B1939" s="537" t="s">
        <v>488</v>
      </c>
      <c r="C1939" s="659" t="s">
        <v>489</v>
      </c>
      <c r="D1939" s="659"/>
      <c r="E1939" s="659"/>
      <c r="F1939" s="659"/>
      <c r="G1939" s="660"/>
      <c r="H1939" s="584" t="s">
        <v>3307</v>
      </c>
      <c r="I1939" s="531" t="s">
        <v>3308</v>
      </c>
      <c r="J1939" s="532">
        <v>75.94621052631578</v>
      </c>
    </row>
    <row r="1940" spans="1:10" ht="12.75">
      <c r="A1940" s="551" t="s">
        <v>311</v>
      </c>
      <c r="B1940" s="551" t="s">
        <v>492</v>
      </c>
      <c r="C1940" s="657" t="s">
        <v>493</v>
      </c>
      <c r="D1940" s="657"/>
      <c r="E1940" s="657"/>
      <c r="F1940" s="657"/>
      <c r="G1940" s="658"/>
      <c r="H1940" s="582" t="s">
        <v>311</v>
      </c>
      <c r="I1940" s="530" t="s">
        <v>3309</v>
      </c>
      <c r="J1940" s="532"/>
    </row>
    <row r="1941" spans="1:10" ht="12.75">
      <c r="A1941" s="551" t="s">
        <v>311</v>
      </c>
      <c r="B1941" s="551" t="s">
        <v>496</v>
      </c>
      <c r="C1941" s="657" t="s">
        <v>497</v>
      </c>
      <c r="D1941" s="657"/>
      <c r="E1941" s="657"/>
      <c r="F1941" s="657"/>
      <c r="G1941" s="658"/>
      <c r="H1941" s="582" t="s">
        <v>311</v>
      </c>
      <c r="I1941" s="530" t="s">
        <v>3310</v>
      </c>
      <c r="J1941" s="532"/>
    </row>
    <row r="1942" spans="1:10" ht="12.75">
      <c r="A1942" s="551" t="s">
        <v>311</v>
      </c>
      <c r="B1942" s="551" t="s">
        <v>506</v>
      </c>
      <c r="C1942" s="657" t="s">
        <v>507</v>
      </c>
      <c r="D1942" s="657"/>
      <c r="E1942" s="657"/>
      <c r="F1942" s="657"/>
      <c r="G1942" s="658"/>
      <c r="H1942" s="582" t="s">
        <v>311</v>
      </c>
      <c r="I1942" s="530" t="s">
        <v>3311</v>
      </c>
      <c r="J1942" s="532"/>
    </row>
    <row r="1943" spans="1:10" ht="12.75">
      <c r="A1943" s="537" t="s">
        <v>311</v>
      </c>
      <c r="B1943" s="537" t="s">
        <v>511</v>
      </c>
      <c r="C1943" s="659" t="s">
        <v>512</v>
      </c>
      <c r="D1943" s="659"/>
      <c r="E1943" s="659"/>
      <c r="F1943" s="659"/>
      <c r="G1943" s="660"/>
      <c r="H1943" s="584" t="s">
        <v>1256</v>
      </c>
      <c r="I1943" s="531" t="s">
        <v>1227</v>
      </c>
      <c r="J1943" s="532">
        <v>0</v>
      </c>
    </row>
    <row r="1944" spans="1:10" ht="12.75">
      <c r="A1944" s="551" t="s">
        <v>311</v>
      </c>
      <c r="B1944" s="551" t="s">
        <v>523</v>
      </c>
      <c r="C1944" s="657" t="s">
        <v>512</v>
      </c>
      <c r="D1944" s="657"/>
      <c r="E1944" s="657"/>
      <c r="F1944" s="657"/>
      <c r="G1944" s="658"/>
      <c r="H1944" s="582" t="s">
        <v>311</v>
      </c>
      <c r="I1944" s="530" t="s">
        <v>1227</v>
      </c>
      <c r="J1944" s="532"/>
    </row>
    <row r="1945" spans="1:10" ht="12.75">
      <c r="A1945" s="537" t="s">
        <v>3312</v>
      </c>
      <c r="B1945" s="537" t="s">
        <v>1189</v>
      </c>
      <c r="C1945" s="659" t="s">
        <v>3313</v>
      </c>
      <c r="D1945" s="659"/>
      <c r="E1945" s="659"/>
      <c r="F1945" s="659"/>
      <c r="G1945" s="660"/>
      <c r="H1945" s="584" t="s">
        <v>1483</v>
      </c>
      <c r="I1945" s="531" t="s">
        <v>3314</v>
      </c>
      <c r="J1945" s="532">
        <v>95.77584</v>
      </c>
    </row>
    <row r="1946" spans="1:10" ht="12.75">
      <c r="A1946" s="537" t="s">
        <v>311</v>
      </c>
      <c r="B1946" s="537" t="s">
        <v>488</v>
      </c>
      <c r="C1946" s="659" t="s">
        <v>489</v>
      </c>
      <c r="D1946" s="659"/>
      <c r="E1946" s="659"/>
      <c r="F1946" s="659"/>
      <c r="G1946" s="660"/>
      <c r="H1946" s="584" t="s">
        <v>1483</v>
      </c>
      <c r="I1946" s="531" t="s">
        <v>3314</v>
      </c>
      <c r="J1946" s="532">
        <v>95.77584</v>
      </c>
    </row>
    <row r="1947" spans="1:10" ht="12.75">
      <c r="A1947" s="551" t="s">
        <v>311</v>
      </c>
      <c r="B1947" s="551" t="s">
        <v>496</v>
      </c>
      <c r="C1947" s="657" t="s">
        <v>497</v>
      </c>
      <c r="D1947" s="657"/>
      <c r="E1947" s="657"/>
      <c r="F1947" s="657"/>
      <c r="G1947" s="658"/>
      <c r="H1947" s="582" t="s">
        <v>311</v>
      </c>
      <c r="I1947" s="530" t="s">
        <v>3314</v>
      </c>
      <c r="J1947" s="532"/>
    </row>
    <row r="1948" spans="1:10" ht="12.75">
      <c r="A1948" s="537" t="s">
        <v>1239</v>
      </c>
      <c r="B1948" s="537" t="s">
        <v>1207</v>
      </c>
      <c r="C1948" s="659" t="s">
        <v>3315</v>
      </c>
      <c r="D1948" s="659"/>
      <c r="E1948" s="659"/>
      <c r="F1948" s="659"/>
      <c r="G1948" s="660"/>
      <c r="H1948" s="584" t="s">
        <v>3316</v>
      </c>
      <c r="I1948" s="531" t="s">
        <v>3317</v>
      </c>
      <c r="J1948" s="532">
        <v>92.69892173913044</v>
      </c>
    </row>
    <row r="1949" spans="1:10" ht="12.75">
      <c r="A1949" s="537" t="s">
        <v>311</v>
      </c>
      <c r="B1949" s="537" t="s">
        <v>488</v>
      </c>
      <c r="C1949" s="659" t="s">
        <v>489</v>
      </c>
      <c r="D1949" s="659"/>
      <c r="E1949" s="659"/>
      <c r="F1949" s="659"/>
      <c r="G1949" s="660"/>
      <c r="H1949" s="584" t="s">
        <v>3318</v>
      </c>
      <c r="I1949" s="531" t="s">
        <v>3319</v>
      </c>
      <c r="J1949" s="532">
        <v>94.50469176470588</v>
      </c>
    </row>
    <row r="1950" spans="1:10" ht="12.75">
      <c r="A1950" s="551" t="s">
        <v>311</v>
      </c>
      <c r="B1950" s="551" t="s">
        <v>494</v>
      </c>
      <c r="C1950" s="657" t="s">
        <v>495</v>
      </c>
      <c r="D1950" s="657"/>
      <c r="E1950" s="657"/>
      <c r="F1950" s="657"/>
      <c r="G1950" s="658"/>
      <c r="H1950" s="582" t="s">
        <v>311</v>
      </c>
      <c r="I1950" s="530" t="s">
        <v>3320</v>
      </c>
      <c r="J1950" s="532"/>
    </row>
    <row r="1951" spans="1:10" ht="12.75">
      <c r="A1951" s="551" t="s">
        <v>311</v>
      </c>
      <c r="B1951" s="551" t="s">
        <v>502</v>
      </c>
      <c r="C1951" s="657" t="s">
        <v>503</v>
      </c>
      <c r="D1951" s="657"/>
      <c r="E1951" s="657"/>
      <c r="F1951" s="657"/>
      <c r="G1951" s="658"/>
      <c r="H1951" s="582" t="s">
        <v>311</v>
      </c>
      <c r="I1951" s="530" t="s">
        <v>3321</v>
      </c>
      <c r="J1951" s="532"/>
    </row>
    <row r="1952" spans="1:10" ht="12.75">
      <c r="A1952" s="537" t="s">
        <v>311</v>
      </c>
      <c r="B1952" s="537" t="s">
        <v>511</v>
      </c>
      <c r="C1952" s="659" t="s">
        <v>512</v>
      </c>
      <c r="D1952" s="659"/>
      <c r="E1952" s="659"/>
      <c r="F1952" s="659"/>
      <c r="G1952" s="660"/>
      <c r="H1952" s="584" t="s">
        <v>1417</v>
      </c>
      <c r="I1952" s="531" t="s">
        <v>3322</v>
      </c>
      <c r="J1952" s="532">
        <v>70.77171428571428</v>
      </c>
    </row>
    <row r="1953" spans="1:10" ht="12.75">
      <c r="A1953" s="551" t="s">
        <v>311</v>
      </c>
      <c r="B1953" s="551" t="s">
        <v>520</v>
      </c>
      <c r="C1953" s="657" t="s">
        <v>521</v>
      </c>
      <c r="D1953" s="657"/>
      <c r="E1953" s="657"/>
      <c r="F1953" s="657"/>
      <c r="G1953" s="658"/>
      <c r="H1953" s="582" t="s">
        <v>311</v>
      </c>
      <c r="I1953" s="530" t="s">
        <v>3322</v>
      </c>
      <c r="J1953" s="532"/>
    </row>
    <row r="1954" spans="1:10" ht="12.75">
      <c r="A1954" s="537" t="s">
        <v>1487</v>
      </c>
      <c r="B1954" s="537" t="s">
        <v>1240</v>
      </c>
      <c r="C1954" s="659" t="s">
        <v>3323</v>
      </c>
      <c r="D1954" s="659"/>
      <c r="E1954" s="659"/>
      <c r="F1954" s="659"/>
      <c r="G1954" s="660"/>
      <c r="H1954" s="584" t="s">
        <v>1571</v>
      </c>
      <c r="I1954" s="531" t="s">
        <v>3324</v>
      </c>
      <c r="J1954" s="532">
        <v>91.7049005524862</v>
      </c>
    </row>
    <row r="1955" spans="1:10" ht="12.75">
      <c r="A1955" s="537" t="s">
        <v>311</v>
      </c>
      <c r="B1955" s="537" t="s">
        <v>488</v>
      </c>
      <c r="C1955" s="659" t="s">
        <v>489</v>
      </c>
      <c r="D1955" s="659"/>
      <c r="E1955" s="659"/>
      <c r="F1955" s="659"/>
      <c r="G1955" s="660"/>
      <c r="H1955" s="584" t="s">
        <v>1571</v>
      </c>
      <c r="I1955" s="531" t="s">
        <v>3324</v>
      </c>
      <c r="J1955" s="532">
        <v>91.7049005524862</v>
      </c>
    </row>
    <row r="1956" spans="1:10" ht="12.75">
      <c r="A1956" s="551" t="s">
        <v>311</v>
      </c>
      <c r="B1956" s="551" t="s">
        <v>492</v>
      </c>
      <c r="C1956" s="657" t="s">
        <v>493</v>
      </c>
      <c r="D1956" s="657"/>
      <c r="E1956" s="657"/>
      <c r="F1956" s="657"/>
      <c r="G1956" s="658"/>
      <c r="H1956" s="582" t="s">
        <v>311</v>
      </c>
      <c r="I1956" s="530" t="s">
        <v>3325</v>
      </c>
      <c r="J1956" s="532"/>
    </row>
    <row r="1957" spans="1:10" ht="12.75">
      <c r="A1957" s="551" t="s">
        <v>311</v>
      </c>
      <c r="B1957" s="551" t="s">
        <v>498</v>
      </c>
      <c r="C1957" s="657" t="s">
        <v>499</v>
      </c>
      <c r="D1957" s="657"/>
      <c r="E1957" s="657"/>
      <c r="F1957" s="657"/>
      <c r="G1957" s="658"/>
      <c r="H1957" s="582" t="s">
        <v>311</v>
      </c>
      <c r="I1957" s="530" t="s">
        <v>1228</v>
      </c>
      <c r="J1957" s="532"/>
    </row>
    <row r="1958" spans="1:10" ht="12.75">
      <c r="A1958" s="537" t="s">
        <v>1496</v>
      </c>
      <c r="B1958" s="537" t="s">
        <v>1362</v>
      </c>
      <c r="C1958" s="659" t="s">
        <v>3326</v>
      </c>
      <c r="D1958" s="659"/>
      <c r="E1958" s="659"/>
      <c r="F1958" s="659"/>
      <c r="G1958" s="660"/>
      <c r="H1958" s="584" t="s">
        <v>2003</v>
      </c>
      <c r="I1958" s="531" t="s">
        <v>3327</v>
      </c>
      <c r="J1958" s="532">
        <v>90.42372881355932</v>
      </c>
    </row>
    <row r="1959" spans="1:10" ht="12.75">
      <c r="A1959" s="537" t="s">
        <v>311</v>
      </c>
      <c r="B1959" s="537" t="s">
        <v>488</v>
      </c>
      <c r="C1959" s="659" t="s">
        <v>489</v>
      </c>
      <c r="D1959" s="659"/>
      <c r="E1959" s="659"/>
      <c r="F1959" s="659"/>
      <c r="G1959" s="660"/>
      <c r="H1959" s="584" t="s">
        <v>2003</v>
      </c>
      <c r="I1959" s="531" t="s">
        <v>3327</v>
      </c>
      <c r="J1959" s="532">
        <v>90.42372881355932</v>
      </c>
    </row>
    <row r="1960" spans="1:10" ht="12.75">
      <c r="A1960" s="551" t="s">
        <v>311</v>
      </c>
      <c r="B1960" s="551" t="s">
        <v>502</v>
      </c>
      <c r="C1960" s="657" t="s">
        <v>503</v>
      </c>
      <c r="D1960" s="657"/>
      <c r="E1960" s="657"/>
      <c r="F1960" s="657"/>
      <c r="G1960" s="658"/>
      <c r="H1960" s="582" t="s">
        <v>311</v>
      </c>
      <c r="I1960" s="530" t="s">
        <v>3327</v>
      </c>
      <c r="J1960" s="532"/>
    </row>
    <row r="1961" spans="1:10" ht="12.75">
      <c r="A1961" s="537" t="s">
        <v>1274</v>
      </c>
      <c r="B1961" s="537" t="s">
        <v>1275</v>
      </c>
      <c r="C1961" s="659" t="s">
        <v>3328</v>
      </c>
      <c r="D1961" s="659"/>
      <c r="E1961" s="659"/>
      <c r="F1961" s="659"/>
      <c r="G1961" s="660"/>
      <c r="H1961" s="584" t="s">
        <v>1318</v>
      </c>
      <c r="I1961" s="531" t="s">
        <v>1230</v>
      </c>
      <c r="J1961" s="532">
        <v>97.5</v>
      </c>
    </row>
    <row r="1962" spans="1:10" ht="12.75">
      <c r="A1962" s="537" t="s">
        <v>311</v>
      </c>
      <c r="B1962" s="537" t="s">
        <v>623</v>
      </c>
      <c r="C1962" s="659" t="s">
        <v>624</v>
      </c>
      <c r="D1962" s="659"/>
      <c r="E1962" s="659"/>
      <c r="F1962" s="659"/>
      <c r="G1962" s="660"/>
      <c r="H1962" s="584" t="s">
        <v>1318</v>
      </c>
      <c r="I1962" s="531" t="s">
        <v>1230</v>
      </c>
      <c r="J1962" s="532">
        <v>97.5</v>
      </c>
    </row>
    <row r="1963" spans="1:10" ht="12.75">
      <c r="A1963" s="551" t="s">
        <v>311</v>
      </c>
      <c r="B1963" s="551" t="s">
        <v>625</v>
      </c>
      <c r="C1963" s="657" t="s">
        <v>626</v>
      </c>
      <c r="D1963" s="657"/>
      <c r="E1963" s="657"/>
      <c r="F1963" s="657"/>
      <c r="G1963" s="658"/>
      <c r="H1963" s="582" t="s">
        <v>311</v>
      </c>
      <c r="I1963" s="530" t="s">
        <v>1230</v>
      </c>
      <c r="J1963" s="532"/>
    </row>
    <row r="1964" spans="1:10" ht="12.75">
      <c r="A1964" s="537" t="s">
        <v>1487</v>
      </c>
      <c r="B1964" s="537" t="s">
        <v>1511</v>
      </c>
      <c r="C1964" s="659" t="s">
        <v>3329</v>
      </c>
      <c r="D1964" s="659"/>
      <c r="E1964" s="659"/>
      <c r="F1964" s="659"/>
      <c r="G1964" s="660"/>
      <c r="H1964" s="584" t="s">
        <v>1297</v>
      </c>
      <c r="I1964" s="531" t="s">
        <v>3330</v>
      </c>
      <c r="J1964" s="532">
        <v>70.80312666666667</v>
      </c>
    </row>
    <row r="1965" spans="1:10" ht="12.75">
      <c r="A1965" s="537" t="s">
        <v>311</v>
      </c>
      <c r="B1965" s="537" t="s">
        <v>588</v>
      </c>
      <c r="C1965" s="659" t="s">
        <v>589</v>
      </c>
      <c r="D1965" s="659"/>
      <c r="E1965" s="659"/>
      <c r="F1965" s="659"/>
      <c r="G1965" s="660"/>
      <c r="H1965" s="584" t="s">
        <v>1297</v>
      </c>
      <c r="I1965" s="531" t="s">
        <v>3330</v>
      </c>
      <c r="J1965" s="532">
        <v>70.80312666666667</v>
      </c>
    </row>
    <row r="1966" spans="1:10" ht="12.75">
      <c r="A1966" s="551" t="s">
        <v>311</v>
      </c>
      <c r="B1966" s="551" t="s">
        <v>590</v>
      </c>
      <c r="C1966" s="657" t="s">
        <v>424</v>
      </c>
      <c r="D1966" s="657"/>
      <c r="E1966" s="657"/>
      <c r="F1966" s="657"/>
      <c r="G1966" s="658"/>
      <c r="H1966" s="582" t="s">
        <v>311</v>
      </c>
      <c r="I1966" s="530" t="s">
        <v>3330</v>
      </c>
      <c r="J1966" s="532"/>
    </row>
    <row r="1967" spans="1:10" ht="12.75">
      <c r="A1967" s="537" t="s">
        <v>1487</v>
      </c>
      <c r="B1967" s="537" t="s">
        <v>3331</v>
      </c>
      <c r="C1967" s="659" t="s">
        <v>3332</v>
      </c>
      <c r="D1967" s="659"/>
      <c r="E1967" s="659"/>
      <c r="F1967" s="659"/>
      <c r="G1967" s="660"/>
      <c r="H1967" s="584" t="s">
        <v>1226</v>
      </c>
      <c r="I1967" s="531" t="s">
        <v>3333</v>
      </c>
      <c r="J1967" s="532">
        <v>78.7215</v>
      </c>
    </row>
    <row r="1968" spans="1:10" ht="12.75">
      <c r="A1968" s="537" t="s">
        <v>311</v>
      </c>
      <c r="B1968" s="537" t="s">
        <v>599</v>
      </c>
      <c r="C1968" s="659" t="s">
        <v>600</v>
      </c>
      <c r="D1968" s="659"/>
      <c r="E1968" s="659"/>
      <c r="F1968" s="659"/>
      <c r="G1968" s="660"/>
      <c r="H1968" s="584" t="s">
        <v>1226</v>
      </c>
      <c r="I1968" s="531" t="s">
        <v>3333</v>
      </c>
      <c r="J1968" s="532">
        <v>78.7215</v>
      </c>
    </row>
    <row r="1969" spans="1:10" ht="12.75">
      <c r="A1969" s="551" t="s">
        <v>311</v>
      </c>
      <c r="B1969" s="551" t="s">
        <v>601</v>
      </c>
      <c r="C1969" s="657" t="s">
        <v>432</v>
      </c>
      <c r="D1969" s="657"/>
      <c r="E1969" s="657"/>
      <c r="F1969" s="657"/>
      <c r="G1969" s="658"/>
      <c r="H1969" s="582" t="s">
        <v>311</v>
      </c>
      <c r="I1969" s="530" t="s">
        <v>3333</v>
      </c>
      <c r="J1969" s="532"/>
    </row>
    <row r="1970" spans="1:10" ht="12.75">
      <c r="A1970" s="537" t="s">
        <v>1487</v>
      </c>
      <c r="B1970" s="537" t="s">
        <v>3334</v>
      </c>
      <c r="C1970" s="659" t="s">
        <v>3335</v>
      </c>
      <c r="D1970" s="659"/>
      <c r="E1970" s="659"/>
      <c r="F1970" s="659"/>
      <c r="G1970" s="660"/>
      <c r="H1970" s="584" t="s">
        <v>1226</v>
      </c>
      <c r="I1970" s="531" t="s">
        <v>3336</v>
      </c>
      <c r="J1970" s="532">
        <v>87.5</v>
      </c>
    </row>
    <row r="1971" spans="1:10" ht="12.75">
      <c r="A1971" s="537" t="s">
        <v>311</v>
      </c>
      <c r="B1971" s="537" t="s">
        <v>633</v>
      </c>
      <c r="C1971" s="659" t="s">
        <v>634</v>
      </c>
      <c r="D1971" s="659"/>
      <c r="E1971" s="659"/>
      <c r="F1971" s="659"/>
      <c r="G1971" s="660"/>
      <c r="H1971" s="584" t="s">
        <v>1226</v>
      </c>
      <c r="I1971" s="531" t="s">
        <v>3336</v>
      </c>
      <c r="J1971" s="532">
        <v>87.5</v>
      </c>
    </row>
    <row r="1972" spans="1:10" ht="12.75">
      <c r="A1972" s="551" t="s">
        <v>311</v>
      </c>
      <c r="B1972" s="551" t="s">
        <v>635</v>
      </c>
      <c r="C1972" s="657" t="s">
        <v>634</v>
      </c>
      <c r="D1972" s="657"/>
      <c r="E1972" s="657"/>
      <c r="F1972" s="657"/>
      <c r="G1972" s="658"/>
      <c r="H1972" s="582" t="s">
        <v>311</v>
      </c>
      <c r="I1972" s="530" t="s">
        <v>3336</v>
      </c>
      <c r="J1972" s="532"/>
    </row>
    <row r="1973" spans="1:10" ht="12.75">
      <c r="A1973" s="537" t="s">
        <v>1811</v>
      </c>
      <c r="B1973" s="537" t="s">
        <v>3337</v>
      </c>
      <c r="C1973" s="659" t="s">
        <v>3338</v>
      </c>
      <c r="D1973" s="659"/>
      <c r="E1973" s="659"/>
      <c r="F1973" s="659"/>
      <c r="G1973" s="660"/>
      <c r="H1973" s="584" t="s">
        <v>3339</v>
      </c>
      <c r="I1973" s="531" t="s">
        <v>3340</v>
      </c>
      <c r="J1973" s="532">
        <v>100.30220970520173</v>
      </c>
    </row>
    <row r="1974" spans="1:10" ht="12.75">
      <c r="A1974" s="537" t="s">
        <v>311</v>
      </c>
      <c r="B1974" s="537" t="s">
        <v>599</v>
      </c>
      <c r="C1974" s="659" t="s">
        <v>600</v>
      </c>
      <c r="D1974" s="659"/>
      <c r="E1974" s="659"/>
      <c r="F1974" s="659"/>
      <c r="G1974" s="660"/>
      <c r="H1974" s="584" t="s">
        <v>3341</v>
      </c>
      <c r="I1974" s="531" t="s">
        <v>3342</v>
      </c>
      <c r="J1974" s="532">
        <v>99.9927845643079</v>
      </c>
    </row>
    <row r="1975" spans="1:10" ht="12.75">
      <c r="A1975" s="551" t="s">
        <v>311</v>
      </c>
      <c r="B1975" s="551" t="s">
        <v>601</v>
      </c>
      <c r="C1975" s="657" t="s">
        <v>432</v>
      </c>
      <c r="D1975" s="657"/>
      <c r="E1975" s="657"/>
      <c r="F1975" s="657"/>
      <c r="G1975" s="658"/>
      <c r="H1975" s="582" t="s">
        <v>311</v>
      </c>
      <c r="I1975" s="530" t="s">
        <v>3342</v>
      </c>
      <c r="J1975" s="532"/>
    </row>
    <row r="1976" spans="1:10" ht="12.75">
      <c r="A1976" s="537" t="s">
        <v>311</v>
      </c>
      <c r="B1976" s="537" t="s">
        <v>605</v>
      </c>
      <c r="C1976" s="659" t="s">
        <v>606</v>
      </c>
      <c r="D1976" s="659"/>
      <c r="E1976" s="659"/>
      <c r="F1976" s="659"/>
      <c r="G1976" s="660"/>
      <c r="H1976" s="584" t="s">
        <v>3343</v>
      </c>
      <c r="I1976" s="531" t="s">
        <v>3344</v>
      </c>
      <c r="J1976" s="532">
        <v>102.97522385044489</v>
      </c>
    </row>
    <row r="1977" spans="1:10" ht="12.75">
      <c r="A1977" s="551" t="s">
        <v>311</v>
      </c>
      <c r="B1977" s="551" t="s">
        <v>607</v>
      </c>
      <c r="C1977" s="657" t="s">
        <v>434</v>
      </c>
      <c r="D1977" s="657"/>
      <c r="E1977" s="657"/>
      <c r="F1977" s="657"/>
      <c r="G1977" s="658"/>
      <c r="H1977" s="582" t="s">
        <v>311</v>
      </c>
      <c r="I1977" s="530" t="s">
        <v>3345</v>
      </c>
      <c r="J1977" s="532"/>
    </row>
    <row r="1978" spans="1:10" ht="12.75">
      <c r="A1978" s="551" t="s">
        <v>311</v>
      </c>
      <c r="B1978" s="551" t="s">
        <v>608</v>
      </c>
      <c r="C1978" s="657" t="s">
        <v>435</v>
      </c>
      <c r="D1978" s="657"/>
      <c r="E1978" s="657"/>
      <c r="F1978" s="657"/>
      <c r="G1978" s="658"/>
      <c r="H1978" s="582" t="s">
        <v>311</v>
      </c>
      <c r="I1978" s="530" t="s">
        <v>3346</v>
      </c>
      <c r="J1978" s="532"/>
    </row>
    <row r="1979" spans="1:10" ht="12.75">
      <c r="A1979" s="551" t="s">
        <v>311</v>
      </c>
      <c r="B1979" s="551" t="s">
        <v>609</v>
      </c>
      <c r="C1979" s="657" t="s">
        <v>610</v>
      </c>
      <c r="D1979" s="657"/>
      <c r="E1979" s="657"/>
      <c r="F1979" s="657"/>
      <c r="G1979" s="658"/>
      <c r="H1979" s="582" t="s">
        <v>311</v>
      </c>
      <c r="I1979" s="530" t="s">
        <v>3347</v>
      </c>
      <c r="J1979" s="532"/>
    </row>
    <row r="1980" spans="1:10" ht="12.75">
      <c r="A1980" s="551" t="s">
        <v>311</v>
      </c>
      <c r="B1980" s="551" t="s">
        <v>611</v>
      </c>
      <c r="C1980" s="657" t="s">
        <v>436</v>
      </c>
      <c r="D1980" s="657"/>
      <c r="E1980" s="657"/>
      <c r="F1980" s="657"/>
      <c r="G1980" s="658"/>
      <c r="H1980" s="582" t="s">
        <v>311</v>
      </c>
      <c r="I1980" s="530" t="s">
        <v>3348</v>
      </c>
      <c r="J1980" s="532"/>
    </row>
    <row r="1981" spans="1:10" ht="12.75">
      <c r="A1981" s="551" t="s">
        <v>311</v>
      </c>
      <c r="B1981" s="551" t="s">
        <v>612</v>
      </c>
      <c r="C1981" s="657" t="s">
        <v>437</v>
      </c>
      <c r="D1981" s="657"/>
      <c r="E1981" s="657"/>
      <c r="F1981" s="657"/>
      <c r="G1981" s="658"/>
      <c r="H1981" s="582" t="s">
        <v>311</v>
      </c>
      <c r="I1981" s="530" t="s">
        <v>3349</v>
      </c>
      <c r="J1981" s="532"/>
    </row>
    <row r="1982" spans="1:10" ht="12.75">
      <c r="A1982" s="537" t="s">
        <v>311</v>
      </c>
      <c r="B1982" s="537" t="s">
        <v>616</v>
      </c>
      <c r="C1982" s="659" t="s">
        <v>617</v>
      </c>
      <c r="D1982" s="659"/>
      <c r="E1982" s="659"/>
      <c r="F1982" s="659"/>
      <c r="G1982" s="660"/>
      <c r="H1982" s="584" t="s">
        <v>3350</v>
      </c>
      <c r="I1982" s="531" t="s">
        <v>3351</v>
      </c>
      <c r="J1982" s="532">
        <v>99.99995451168292</v>
      </c>
    </row>
    <row r="1983" spans="1:10" ht="12.75">
      <c r="A1983" s="551" t="s">
        <v>311</v>
      </c>
      <c r="B1983" s="551" t="s">
        <v>618</v>
      </c>
      <c r="C1983" s="657" t="s">
        <v>619</v>
      </c>
      <c r="D1983" s="657"/>
      <c r="E1983" s="657"/>
      <c r="F1983" s="657"/>
      <c r="G1983" s="658"/>
      <c r="H1983" s="582" t="s">
        <v>311</v>
      </c>
      <c r="I1983" s="530" t="s">
        <v>3351</v>
      </c>
      <c r="J1983" s="532"/>
    </row>
    <row r="1984" spans="1:10" ht="12.75">
      <c r="A1984" s="537" t="s">
        <v>1487</v>
      </c>
      <c r="B1984" s="537" t="s">
        <v>3352</v>
      </c>
      <c r="C1984" s="659" t="s">
        <v>3353</v>
      </c>
      <c r="D1984" s="659"/>
      <c r="E1984" s="659"/>
      <c r="F1984" s="659"/>
      <c r="G1984" s="660"/>
      <c r="H1984" s="584" t="s">
        <v>3354</v>
      </c>
      <c r="I1984" s="531" t="s">
        <v>3355</v>
      </c>
      <c r="J1984" s="532">
        <v>90.63754666666667</v>
      </c>
    </row>
    <row r="1985" spans="1:10" ht="12.75">
      <c r="A1985" s="537" t="s">
        <v>311</v>
      </c>
      <c r="B1985" s="537" t="s">
        <v>588</v>
      </c>
      <c r="C1985" s="659" t="s">
        <v>589</v>
      </c>
      <c r="D1985" s="659"/>
      <c r="E1985" s="659"/>
      <c r="F1985" s="659"/>
      <c r="G1985" s="660"/>
      <c r="H1985" s="584" t="s">
        <v>3354</v>
      </c>
      <c r="I1985" s="531" t="s">
        <v>3355</v>
      </c>
      <c r="J1985" s="532">
        <v>90.63754666666667</v>
      </c>
    </row>
    <row r="1986" spans="1:10" ht="12.75">
      <c r="A1986" s="551" t="s">
        <v>311</v>
      </c>
      <c r="B1986" s="551" t="s">
        <v>590</v>
      </c>
      <c r="C1986" s="657" t="s">
        <v>424</v>
      </c>
      <c r="D1986" s="657"/>
      <c r="E1986" s="657"/>
      <c r="F1986" s="657"/>
      <c r="G1986" s="658"/>
      <c r="H1986" s="582" t="s">
        <v>311</v>
      </c>
      <c r="I1986" s="530" t="s">
        <v>3355</v>
      </c>
      <c r="J1986" s="532"/>
    </row>
    <row r="1987" spans="1:10" ht="12.75">
      <c r="A1987" s="537"/>
      <c r="B1987" s="537" t="s">
        <v>3356</v>
      </c>
      <c r="C1987" s="659" t="s">
        <v>3357</v>
      </c>
      <c r="D1987" s="659"/>
      <c r="E1987" s="659"/>
      <c r="F1987" s="659"/>
      <c r="G1987" s="660"/>
      <c r="H1987" s="584" t="s">
        <v>3358</v>
      </c>
      <c r="I1987" s="531" t="s">
        <v>3359</v>
      </c>
      <c r="J1987" s="532">
        <v>99.937586</v>
      </c>
    </row>
    <row r="1988" spans="1:10" ht="12.75">
      <c r="A1988" s="537" t="s">
        <v>311</v>
      </c>
      <c r="B1988" s="537" t="s">
        <v>657</v>
      </c>
      <c r="C1988" s="659" t="s">
        <v>658</v>
      </c>
      <c r="D1988" s="659"/>
      <c r="E1988" s="659"/>
      <c r="F1988" s="659"/>
      <c r="G1988" s="660"/>
      <c r="H1988" s="584" t="s">
        <v>3358</v>
      </c>
      <c r="I1988" s="531" t="s">
        <v>3359</v>
      </c>
      <c r="J1988" s="532">
        <v>99.937586</v>
      </c>
    </row>
    <row r="1989" spans="1:10" ht="12.75">
      <c r="A1989" s="551" t="s">
        <v>311</v>
      </c>
      <c r="B1989" s="551" t="s">
        <v>659</v>
      </c>
      <c r="C1989" s="657" t="s">
        <v>660</v>
      </c>
      <c r="D1989" s="657"/>
      <c r="E1989" s="657"/>
      <c r="F1989" s="657"/>
      <c r="G1989" s="658"/>
      <c r="H1989" s="582" t="s">
        <v>311</v>
      </c>
      <c r="I1989" s="530" t="s">
        <v>3359</v>
      </c>
      <c r="J1989" s="532"/>
    </row>
    <row r="1990" spans="1:10" ht="12.75">
      <c r="A1990" s="537" t="s">
        <v>1773</v>
      </c>
      <c r="B1990" s="537" t="s">
        <v>3360</v>
      </c>
      <c r="C1990" s="659" t="s">
        <v>3361</v>
      </c>
      <c r="D1990" s="659"/>
      <c r="E1990" s="659"/>
      <c r="F1990" s="659"/>
      <c r="G1990" s="660"/>
      <c r="H1990" s="584" t="s">
        <v>2148</v>
      </c>
      <c r="I1990" s="531" t="s">
        <v>3362</v>
      </c>
      <c r="J1990" s="532">
        <v>99.14164845360824</v>
      </c>
    </row>
    <row r="1991" spans="1:10" ht="12.75">
      <c r="A1991" s="537" t="s">
        <v>311</v>
      </c>
      <c r="B1991" s="537" t="s">
        <v>633</v>
      </c>
      <c r="C1991" s="659" t="s">
        <v>634</v>
      </c>
      <c r="D1991" s="659"/>
      <c r="E1991" s="659"/>
      <c r="F1991" s="659"/>
      <c r="G1991" s="660"/>
      <c r="H1991" s="584" t="s">
        <v>2148</v>
      </c>
      <c r="I1991" s="531" t="s">
        <v>3362</v>
      </c>
      <c r="J1991" s="532">
        <v>99.14164845360824</v>
      </c>
    </row>
    <row r="1992" spans="1:10" ht="12.75">
      <c r="A1992" s="551" t="s">
        <v>311</v>
      </c>
      <c r="B1992" s="551" t="s">
        <v>635</v>
      </c>
      <c r="C1992" s="657" t="s">
        <v>634</v>
      </c>
      <c r="D1992" s="657"/>
      <c r="E1992" s="657"/>
      <c r="F1992" s="657"/>
      <c r="G1992" s="658"/>
      <c r="H1992" s="582" t="s">
        <v>311</v>
      </c>
      <c r="I1992" s="530" t="s">
        <v>3362</v>
      </c>
      <c r="J1992" s="532"/>
    </row>
    <row r="1993" spans="1:10" ht="12.75">
      <c r="A1993" s="537" t="s">
        <v>1188</v>
      </c>
      <c r="B1993" s="537" t="s">
        <v>1316</v>
      </c>
      <c r="C1993" s="659" t="s">
        <v>3363</v>
      </c>
      <c r="D1993" s="659"/>
      <c r="E1993" s="659"/>
      <c r="F1993" s="659"/>
      <c r="G1993" s="660"/>
      <c r="H1993" s="584" t="s">
        <v>1392</v>
      </c>
      <c r="I1993" s="531" t="s">
        <v>3364</v>
      </c>
      <c r="J1993" s="532">
        <v>97.81209999999999</v>
      </c>
    </row>
    <row r="1994" spans="1:10" ht="12.75">
      <c r="A1994" s="537" t="s">
        <v>311</v>
      </c>
      <c r="B1994" s="537" t="s">
        <v>511</v>
      </c>
      <c r="C1994" s="659" t="s">
        <v>512</v>
      </c>
      <c r="D1994" s="659"/>
      <c r="E1994" s="659"/>
      <c r="F1994" s="659"/>
      <c r="G1994" s="660"/>
      <c r="H1994" s="584" t="s">
        <v>1917</v>
      </c>
      <c r="I1994" s="531" t="s">
        <v>3364</v>
      </c>
      <c r="J1994" s="532">
        <v>104.33290666666666</v>
      </c>
    </row>
    <row r="1995" spans="1:10" ht="12.75">
      <c r="A1995" s="551" t="s">
        <v>311</v>
      </c>
      <c r="B1995" s="551" t="s">
        <v>522</v>
      </c>
      <c r="C1995" s="657" t="s">
        <v>121</v>
      </c>
      <c r="D1995" s="657"/>
      <c r="E1995" s="657"/>
      <c r="F1995" s="657"/>
      <c r="G1995" s="658"/>
      <c r="H1995" s="582" t="s">
        <v>311</v>
      </c>
      <c r="I1995" s="530" t="s">
        <v>3364</v>
      </c>
      <c r="J1995" s="532"/>
    </row>
    <row r="1996" spans="1:10" ht="12.75">
      <c r="A1996" s="537" t="s">
        <v>311</v>
      </c>
      <c r="B1996" s="537" t="s">
        <v>578</v>
      </c>
      <c r="C1996" s="659" t="s">
        <v>579</v>
      </c>
      <c r="D1996" s="659"/>
      <c r="E1996" s="659"/>
      <c r="F1996" s="659"/>
      <c r="G1996" s="660"/>
      <c r="H1996" s="584" t="s">
        <v>1287</v>
      </c>
      <c r="I1996" s="531" t="s">
        <v>1227</v>
      </c>
      <c r="J1996" s="532">
        <v>0</v>
      </c>
    </row>
    <row r="1997" spans="1:10" ht="12.75">
      <c r="A1997" s="551" t="s">
        <v>311</v>
      </c>
      <c r="B1997" s="551" t="s">
        <v>580</v>
      </c>
      <c r="C1997" s="657" t="s">
        <v>581</v>
      </c>
      <c r="D1997" s="657"/>
      <c r="E1997" s="657"/>
      <c r="F1997" s="657"/>
      <c r="G1997" s="658"/>
      <c r="H1997" s="582" t="s">
        <v>311</v>
      </c>
      <c r="I1997" s="530" t="s">
        <v>1227</v>
      </c>
      <c r="J1997" s="532"/>
    </row>
    <row r="1998" spans="1:10" ht="12.75">
      <c r="A1998" s="551"/>
      <c r="B1998" s="551"/>
      <c r="C1998" s="552"/>
      <c r="D1998" s="552"/>
      <c r="E1998" s="552"/>
      <c r="F1998" s="552"/>
      <c r="G1998" s="553"/>
      <c r="H1998" s="582"/>
      <c r="I1998" s="530"/>
      <c r="J1998" s="532"/>
    </row>
    <row r="1999" spans="1:10" ht="12.75">
      <c r="A1999" s="596" t="s">
        <v>311</v>
      </c>
      <c r="B1999" s="675" t="s">
        <v>3365</v>
      </c>
      <c r="C1999" s="676"/>
      <c r="D1999" s="676"/>
      <c r="E1999" s="676"/>
      <c r="F1999" s="676"/>
      <c r="G1999" s="677"/>
      <c r="H1999" s="585" t="s">
        <v>1022</v>
      </c>
      <c r="I1999" s="546" t="s">
        <v>1023</v>
      </c>
      <c r="J1999" s="547">
        <v>84.26022180420776</v>
      </c>
    </row>
    <row r="2000" spans="1:10" ht="12.75">
      <c r="A2000" s="537" t="s">
        <v>311</v>
      </c>
      <c r="B2000" s="669" t="s">
        <v>3366</v>
      </c>
      <c r="C2000" s="670"/>
      <c r="D2000" s="670"/>
      <c r="E2000" s="670"/>
      <c r="F2000" s="670"/>
      <c r="G2000" s="671"/>
      <c r="H2000" s="584" t="s">
        <v>1022</v>
      </c>
      <c r="I2000" s="531" t="s">
        <v>1023</v>
      </c>
      <c r="J2000" s="532">
        <v>84.26022180420776</v>
      </c>
    </row>
    <row r="2001" spans="1:10" ht="12.75">
      <c r="A2001" s="548" t="s">
        <v>311</v>
      </c>
      <c r="B2001" s="663" t="s">
        <v>1130</v>
      </c>
      <c r="C2001" s="664"/>
      <c r="D2001" s="664"/>
      <c r="E2001" s="664"/>
      <c r="F2001" s="664"/>
      <c r="G2001" s="665"/>
      <c r="H2001" s="583" t="s">
        <v>3367</v>
      </c>
      <c r="I2001" s="533" t="s">
        <v>3368</v>
      </c>
      <c r="J2001" s="534">
        <v>95.89757314546208</v>
      </c>
    </row>
    <row r="2002" spans="1:10" ht="12.75">
      <c r="A2002" s="548" t="s">
        <v>311</v>
      </c>
      <c r="B2002" s="663" t="s">
        <v>1135</v>
      </c>
      <c r="C2002" s="664"/>
      <c r="D2002" s="664"/>
      <c r="E2002" s="664"/>
      <c r="F2002" s="664"/>
      <c r="G2002" s="665"/>
      <c r="H2002" s="583" t="s">
        <v>3369</v>
      </c>
      <c r="I2002" s="533" t="s">
        <v>3369</v>
      </c>
      <c r="J2002" s="534">
        <v>100</v>
      </c>
    </row>
    <row r="2003" spans="1:10" ht="12.75">
      <c r="A2003" s="548" t="s">
        <v>311</v>
      </c>
      <c r="B2003" s="663" t="s">
        <v>3370</v>
      </c>
      <c r="C2003" s="664"/>
      <c r="D2003" s="664"/>
      <c r="E2003" s="664"/>
      <c r="F2003" s="664"/>
      <c r="G2003" s="665"/>
      <c r="H2003" s="583" t="s">
        <v>3371</v>
      </c>
      <c r="I2003" s="533" t="s">
        <v>3372</v>
      </c>
      <c r="J2003" s="534">
        <v>87.19561769052143</v>
      </c>
    </row>
    <row r="2004" spans="1:10" ht="12.75">
      <c r="A2004" s="548" t="s">
        <v>311</v>
      </c>
      <c r="B2004" s="663" t="s">
        <v>3373</v>
      </c>
      <c r="C2004" s="664"/>
      <c r="D2004" s="664"/>
      <c r="E2004" s="664"/>
      <c r="F2004" s="664"/>
      <c r="G2004" s="665"/>
      <c r="H2004" s="583" t="s">
        <v>3374</v>
      </c>
      <c r="I2004" s="533" t="s">
        <v>3375</v>
      </c>
      <c r="J2004" s="534">
        <v>98.02530174563591</v>
      </c>
    </row>
    <row r="2005" spans="1:10" ht="12.75">
      <c r="A2005" s="548" t="s">
        <v>311</v>
      </c>
      <c r="B2005" s="663" t="s">
        <v>3376</v>
      </c>
      <c r="C2005" s="664"/>
      <c r="D2005" s="664"/>
      <c r="E2005" s="664"/>
      <c r="F2005" s="664"/>
      <c r="G2005" s="665"/>
      <c r="H2005" s="583" t="s">
        <v>3377</v>
      </c>
      <c r="I2005" s="533" t="s">
        <v>3378</v>
      </c>
      <c r="J2005" s="534">
        <v>27.46255857410872</v>
      </c>
    </row>
    <row r="2006" spans="1:10" ht="12.75">
      <c r="A2006" s="548" t="s">
        <v>311</v>
      </c>
      <c r="B2006" s="663" t="s">
        <v>1138</v>
      </c>
      <c r="C2006" s="664"/>
      <c r="D2006" s="664"/>
      <c r="E2006" s="664"/>
      <c r="F2006" s="664"/>
      <c r="G2006" s="665"/>
      <c r="H2006" s="583" t="s">
        <v>3379</v>
      </c>
      <c r="I2006" s="533" t="s">
        <v>3380</v>
      </c>
      <c r="J2006" s="534">
        <v>91.26984049930653</v>
      </c>
    </row>
    <row r="2007" spans="1:10" ht="12.75">
      <c r="A2007" s="548" t="s">
        <v>311</v>
      </c>
      <c r="B2007" s="663" t="s">
        <v>1688</v>
      </c>
      <c r="C2007" s="664"/>
      <c r="D2007" s="664"/>
      <c r="E2007" s="664"/>
      <c r="F2007" s="664"/>
      <c r="G2007" s="665"/>
      <c r="H2007" s="583" t="s">
        <v>1270</v>
      </c>
      <c r="I2007" s="533" t="s">
        <v>3381</v>
      </c>
      <c r="J2007" s="534">
        <v>96.64285714285714</v>
      </c>
    </row>
    <row r="2008" spans="1:10" ht="12.75">
      <c r="A2008" s="548" t="s">
        <v>311</v>
      </c>
      <c r="B2008" s="663" t="s">
        <v>3382</v>
      </c>
      <c r="C2008" s="664"/>
      <c r="D2008" s="664"/>
      <c r="E2008" s="664"/>
      <c r="F2008" s="664"/>
      <c r="G2008" s="665"/>
      <c r="H2008" s="583" t="s">
        <v>3383</v>
      </c>
      <c r="I2008" s="533" t="s">
        <v>3384</v>
      </c>
      <c r="J2008" s="534">
        <v>84.8959293598234</v>
      </c>
    </row>
    <row r="2009" spans="1:10" ht="12.75">
      <c r="A2009" s="548" t="s">
        <v>311</v>
      </c>
      <c r="B2009" s="663" t="s">
        <v>3385</v>
      </c>
      <c r="C2009" s="664"/>
      <c r="D2009" s="664"/>
      <c r="E2009" s="664"/>
      <c r="F2009" s="664"/>
      <c r="G2009" s="665"/>
      <c r="H2009" s="583" t="s">
        <v>3386</v>
      </c>
      <c r="I2009" s="533" t="s">
        <v>3387</v>
      </c>
      <c r="J2009" s="534">
        <v>95.61961659027844</v>
      </c>
    </row>
    <row r="2010" spans="1:10" ht="12.75">
      <c r="A2010" s="548" t="s">
        <v>311</v>
      </c>
      <c r="B2010" s="663" t="s">
        <v>1694</v>
      </c>
      <c r="C2010" s="664"/>
      <c r="D2010" s="664"/>
      <c r="E2010" s="664"/>
      <c r="F2010" s="664"/>
      <c r="G2010" s="665"/>
      <c r="H2010" s="583" t="s">
        <v>1227</v>
      </c>
      <c r="I2010" s="533" t="s">
        <v>3388</v>
      </c>
      <c r="J2010" s="534">
        <v>0</v>
      </c>
    </row>
    <row r="2011" spans="1:10" ht="12.75">
      <c r="A2011" s="548" t="s">
        <v>311</v>
      </c>
      <c r="B2011" s="663" t="s">
        <v>1696</v>
      </c>
      <c r="C2011" s="664"/>
      <c r="D2011" s="664"/>
      <c r="E2011" s="664"/>
      <c r="F2011" s="664"/>
      <c r="G2011" s="665"/>
      <c r="H2011" s="583" t="s">
        <v>3389</v>
      </c>
      <c r="I2011" s="533" t="s">
        <v>1227</v>
      </c>
      <c r="J2011" s="534">
        <v>0</v>
      </c>
    </row>
    <row r="2012" spans="1:10" ht="12.75">
      <c r="A2012" s="548" t="s">
        <v>311</v>
      </c>
      <c r="B2012" s="663" t="s">
        <v>1144</v>
      </c>
      <c r="C2012" s="664"/>
      <c r="D2012" s="664"/>
      <c r="E2012" s="664"/>
      <c r="F2012" s="664"/>
      <c r="G2012" s="665"/>
      <c r="H2012" s="583" t="s">
        <v>3390</v>
      </c>
      <c r="I2012" s="533" t="s">
        <v>1227</v>
      </c>
      <c r="J2012" s="534">
        <v>0</v>
      </c>
    </row>
    <row r="2013" spans="1:10" ht="12.75">
      <c r="A2013" s="548" t="s">
        <v>311</v>
      </c>
      <c r="B2013" s="663" t="s">
        <v>1634</v>
      </c>
      <c r="C2013" s="664"/>
      <c r="D2013" s="664"/>
      <c r="E2013" s="664"/>
      <c r="F2013" s="664"/>
      <c r="G2013" s="665"/>
      <c r="H2013" s="583" t="s">
        <v>3391</v>
      </c>
      <c r="I2013" s="533" t="s">
        <v>3392</v>
      </c>
      <c r="J2013" s="534">
        <v>96.17813422926166</v>
      </c>
    </row>
    <row r="2014" spans="1:10" ht="12.75">
      <c r="A2014" s="537" t="s">
        <v>311</v>
      </c>
      <c r="B2014" s="537" t="s">
        <v>1151</v>
      </c>
      <c r="C2014" s="659" t="s">
        <v>1152</v>
      </c>
      <c r="D2014" s="659"/>
      <c r="E2014" s="659"/>
      <c r="F2014" s="659"/>
      <c r="G2014" s="660"/>
      <c r="H2014" s="584" t="s">
        <v>3393</v>
      </c>
      <c r="I2014" s="531" t="s">
        <v>3394</v>
      </c>
      <c r="J2014" s="532">
        <v>96.40774861878454</v>
      </c>
    </row>
    <row r="2015" spans="1:10" ht="12.75">
      <c r="A2015" s="537" t="s">
        <v>1155</v>
      </c>
      <c r="B2015" s="537" t="s">
        <v>1156</v>
      </c>
      <c r="C2015" s="659" t="s">
        <v>1157</v>
      </c>
      <c r="D2015" s="659"/>
      <c r="E2015" s="659"/>
      <c r="F2015" s="659"/>
      <c r="G2015" s="660"/>
      <c r="H2015" s="584" t="s">
        <v>3395</v>
      </c>
      <c r="I2015" s="531" t="s">
        <v>3396</v>
      </c>
      <c r="J2015" s="532">
        <v>97.8665492442711</v>
      </c>
    </row>
    <row r="2016" spans="1:10" ht="12.75">
      <c r="A2016" s="537" t="s">
        <v>311</v>
      </c>
      <c r="B2016" s="537" t="s">
        <v>445</v>
      </c>
      <c r="C2016" s="659" t="s">
        <v>446</v>
      </c>
      <c r="D2016" s="659"/>
      <c r="E2016" s="659"/>
      <c r="F2016" s="659"/>
      <c r="G2016" s="660"/>
      <c r="H2016" s="584" t="s">
        <v>3397</v>
      </c>
      <c r="I2016" s="531" t="s">
        <v>3398</v>
      </c>
      <c r="J2016" s="532">
        <v>98.18562074829931</v>
      </c>
    </row>
    <row r="2017" spans="1:10" ht="12.75">
      <c r="A2017" s="551" t="s">
        <v>311</v>
      </c>
      <c r="B2017" s="551" t="s">
        <v>447</v>
      </c>
      <c r="C2017" s="657" t="s">
        <v>448</v>
      </c>
      <c r="D2017" s="657"/>
      <c r="E2017" s="657"/>
      <c r="F2017" s="657"/>
      <c r="G2017" s="658"/>
      <c r="H2017" s="582" t="s">
        <v>311</v>
      </c>
      <c r="I2017" s="530" t="s">
        <v>3398</v>
      </c>
      <c r="J2017" s="532"/>
    </row>
    <row r="2018" spans="1:10" ht="12.75">
      <c r="A2018" s="537" t="s">
        <v>311</v>
      </c>
      <c r="B2018" s="537" t="s">
        <v>451</v>
      </c>
      <c r="C2018" s="659" t="s">
        <v>452</v>
      </c>
      <c r="D2018" s="659"/>
      <c r="E2018" s="659"/>
      <c r="F2018" s="659"/>
      <c r="G2018" s="660"/>
      <c r="H2018" s="584" t="s">
        <v>3399</v>
      </c>
      <c r="I2018" s="531" t="s">
        <v>3400</v>
      </c>
      <c r="J2018" s="532">
        <v>97.66995081967214</v>
      </c>
    </row>
    <row r="2019" spans="1:10" ht="12.75">
      <c r="A2019" s="551" t="s">
        <v>311</v>
      </c>
      <c r="B2019" s="551" t="s">
        <v>453</v>
      </c>
      <c r="C2019" s="657" t="s">
        <v>452</v>
      </c>
      <c r="D2019" s="657"/>
      <c r="E2019" s="657"/>
      <c r="F2019" s="657"/>
      <c r="G2019" s="658"/>
      <c r="H2019" s="582" t="s">
        <v>311</v>
      </c>
      <c r="I2019" s="530" t="s">
        <v>3400</v>
      </c>
      <c r="J2019" s="532"/>
    </row>
    <row r="2020" spans="1:10" ht="12.75">
      <c r="A2020" s="537" t="s">
        <v>311</v>
      </c>
      <c r="B2020" s="537" t="s">
        <v>454</v>
      </c>
      <c r="C2020" s="659" t="s">
        <v>455</v>
      </c>
      <c r="D2020" s="659"/>
      <c r="E2020" s="659"/>
      <c r="F2020" s="659"/>
      <c r="G2020" s="660"/>
      <c r="H2020" s="584" t="s">
        <v>3401</v>
      </c>
      <c r="I2020" s="531" t="s">
        <v>3402</v>
      </c>
      <c r="J2020" s="532">
        <v>98.12145454545454</v>
      </c>
    </row>
    <row r="2021" spans="1:10" ht="12.75">
      <c r="A2021" s="551" t="s">
        <v>311</v>
      </c>
      <c r="B2021" s="551" t="s">
        <v>458</v>
      </c>
      <c r="C2021" s="657" t="s">
        <v>459</v>
      </c>
      <c r="D2021" s="657"/>
      <c r="E2021" s="657"/>
      <c r="F2021" s="657"/>
      <c r="G2021" s="658"/>
      <c r="H2021" s="582" t="s">
        <v>311</v>
      </c>
      <c r="I2021" s="530" t="s">
        <v>3403</v>
      </c>
      <c r="J2021" s="532"/>
    </row>
    <row r="2022" spans="1:10" ht="12.75">
      <c r="A2022" s="551" t="s">
        <v>311</v>
      </c>
      <c r="B2022" s="551" t="s">
        <v>460</v>
      </c>
      <c r="C2022" s="657" t="s">
        <v>461</v>
      </c>
      <c r="D2022" s="657"/>
      <c r="E2022" s="657"/>
      <c r="F2022" s="657"/>
      <c r="G2022" s="658"/>
      <c r="H2022" s="582" t="s">
        <v>311</v>
      </c>
      <c r="I2022" s="530" t="s">
        <v>3404</v>
      </c>
      <c r="J2022" s="532"/>
    </row>
    <row r="2023" spans="1:10" ht="12.75">
      <c r="A2023" s="537" t="s">
        <v>311</v>
      </c>
      <c r="B2023" s="537" t="s">
        <v>464</v>
      </c>
      <c r="C2023" s="659" t="s">
        <v>465</v>
      </c>
      <c r="D2023" s="659"/>
      <c r="E2023" s="659"/>
      <c r="F2023" s="659"/>
      <c r="G2023" s="660"/>
      <c r="H2023" s="584" t="s">
        <v>1364</v>
      </c>
      <c r="I2023" s="531" t="s">
        <v>3405</v>
      </c>
      <c r="J2023" s="532">
        <v>93.65884662576688</v>
      </c>
    </row>
    <row r="2024" spans="1:10" ht="12.75">
      <c r="A2024" s="551" t="s">
        <v>311</v>
      </c>
      <c r="B2024" s="551" t="s">
        <v>466</v>
      </c>
      <c r="C2024" s="657" t="s">
        <v>467</v>
      </c>
      <c r="D2024" s="657"/>
      <c r="E2024" s="657"/>
      <c r="F2024" s="657"/>
      <c r="G2024" s="658"/>
      <c r="H2024" s="582" t="s">
        <v>311</v>
      </c>
      <c r="I2024" s="530" t="s">
        <v>3406</v>
      </c>
      <c r="J2024" s="532"/>
    </row>
    <row r="2025" spans="1:10" ht="12.75">
      <c r="A2025" s="551" t="s">
        <v>311</v>
      </c>
      <c r="B2025" s="551" t="s">
        <v>468</v>
      </c>
      <c r="C2025" s="657" t="s">
        <v>469</v>
      </c>
      <c r="D2025" s="657"/>
      <c r="E2025" s="657"/>
      <c r="F2025" s="657"/>
      <c r="G2025" s="658"/>
      <c r="H2025" s="582" t="s">
        <v>311</v>
      </c>
      <c r="I2025" s="530" t="s">
        <v>3407</v>
      </c>
      <c r="J2025" s="532"/>
    </row>
    <row r="2026" spans="1:10" ht="12.75">
      <c r="A2026" s="551" t="s">
        <v>311</v>
      </c>
      <c r="B2026" s="551" t="s">
        <v>470</v>
      </c>
      <c r="C2026" s="657" t="s">
        <v>471</v>
      </c>
      <c r="D2026" s="657"/>
      <c r="E2026" s="657"/>
      <c r="F2026" s="657"/>
      <c r="G2026" s="658"/>
      <c r="H2026" s="582" t="s">
        <v>311</v>
      </c>
      <c r="I2026" s="530" t="s">
        <v>3408</v>
      </c>
      <c r="J2026" s="532"/>
    </row>
    <row r="2027" spans="1:10" ht="12.75">
      <c r="A2027" s="537" t="s">
        <v>311</v>
      </c>
      <c r="B2027" s="537" t="s">
        <v>474</v>
      </c>
      <c r="C2027" s="659" t="s">
        <v>475</v>
      </c>
      <c r="D2027" s="659"/>
      <c r="E2027" s="659"/>
      <c r="F2027" s="659"/>
      <c r="G2027" s="660"/>
      <c r="H2027" s="584" t="s">
        <v>1417</v>
      </c>
      <c r="I2027" s="531" t="s">
        <v>3409</v>
      </c>
      <c r="J2027" s="532">
        <v>98.27624285714285</v>
      </c>
    </row>
    <row r="2028" spans="1:10" ht="12.75">
      <c r="A2028" s="551" t="s">
        <v>311</v>
      </c>
      <c r="B2028" s="551" t="s">
        <v>476</v>
      </c>
      <c r="C2028" s="657" t="s">
        <v>477</v>
      </c>
      <c r="D2028" s="657"/>
      <c r="E2028" s="657"/>
      <c r="F2028" s="657"/>
      <c r="G2028" s="658"/>
      <c r="H2028" s="582" t="s">
        <v>311</v>
      </c>
      <c r="I2028" s="530" t="s">
        <v>3409</v>
      </c>
      <c r="J2028" s="532"/>
    </row>
    <row r="2029" spans="1:10" ht="12.75">
      <c r="A2029" s="537" t="s">
        <v>311</v>
      </c>
      <c r="B2029" s="537" t="s">
        <v>488</v>
      </c>
      <c r="C2029" s="659" t="s">
        <v>489</v>
      </c>
      <c r="D2029" s="659"/>
      <c r="E2029" s="659"/>
      <c r="F2029" s="659"/>
      <c r="G2029" s="660"/>
      <c r="H2029" s="584" t="s">
        <v>2909</v>
      </c>
      <c r="I2029" s="531" t="s">
        <v>3410</v>
      </c>
      <c r="J2029" s="532">
        <v>89.55702272727272</v>
      </c>
    </row>
    <row r="2030" spans="1:10" ht="12.75">
      <c r="A2030" s="551" t="s">
        <v>311</v>
      </c>
      <c r="B2030" s="551" t="s">
        <v>490</v>
      </c>
      <c r="C2030" s="657" t="s">
        <v>491</v>
      </c>
      <c r="D2030" s="657"/>
      <c r="E2030" s="657"/>
      <c r="F2030" s="657"/>
      <c r="G2030" s="658"/>
      <c r="H2030" s="582" t="s">
        <v>311</v>
      </c>
      <c r="I2030" s="530" t="s">
        <v>3411</v>
      </c>
      <c r="J2030" s="532"/>
    </row>
    <row r="2031" spans="1:10" ht="12.75">
      <c r="A2031" s="551" t="s">
        <v>311</v>
      </c>
      <c r="B2031" s="551" t="s">
        <v>494</v>
      </c>
      <c r="C2031" s="657" t="s">
        <v>495</v>
      </c>
      <c r="D2031" s="657"/>
      <c r="E2031" s="657"/>
      <c r="F2031" s="657"/>
      <c r="G2031" s="658"/>
      <c r="H2031" s="582" t="s">
        <v>311</v>
      </c>
      <c r="I2031" s="530" t="s">
        <v>3412</v>
      </c>
      <c r="J2031" s="532"/>
    </row>
    <row r="2032" spans="1:10" ht="12.75">
      <c r="A2032" s="551" t="s">
        <v>311</v>
      </c>
      <c r="B2032" s="551" t="s">
        <v>502</v>
      </c>
      <c r="C2032" s="657" t="s">
        <v>503</v>
      </c>
      <c r="D2032" s="657"/>
      <c r="E2032" s="657"/>
      <c r="F2032" s="657"/>
      <c r="G2032" s="658"/>
      <c r="H2032" s="582" t="s">
        <v>311</v>
      </c>
      <c r="I2032" s="530" t="s">
        <v>3413</v>
      </c>
      <c r="J2032" s="532"/>
    </row>
    <row r="2033" spans="1:10" ht="12.75">
      <c r="A2033" s="537" t="s">
        <v>311</v>
      </c>
      <c r="B2033" s="537" t="s">
        <v>511</v>
      </c>
      <c r="C2033" s="659" t="s">
        <v>512</v>
      </c>
      <c r="D2033" s="659"/>
      <c r="E2033" s="659"/>
      <c r="F2033" s="659"/>
      <c r="G2033" s="660"/>
      <c r="H2033" s="584" t="s">
        <v>2481</v>
      </c>
      <c r="I2033" s="531" t="s">
        <v>3414</v>
      </c>
      <c r="J2033" s="532">
        <v>99.99723076923075</v>
      </c>
    </row>
    <row r="2034" spans="1:10" ht="12.75">
      <c r="A2034" s="551" t="s">
        <v>311</v>
      </c>
      <c r="B2034" s="551" t="s">
        <v>520</v>
      </c>
      <c r="C2034" s="657" t="s">
        <v>521</v>
      </c>
      <c r="D2034" s="657"/>
      <c r="E2034" s="657"/>
      <c r="F2034" s="657"/>
      <c r="G2034" s="658"/>
      <c r="H2034" s="582" t="s">
        <v>311</v>
      </c>
      <c r="I2034" s="530" t="s">
        <v>3415</v>
      </c>
      <c r="J2034" s="532"/>
    </row>
    <row r="2035" spans="1:10" ht="12.75">
      <c r="A2035" s="551" t="s">
        <v>311</v>
      </c>
      <c r="B2035" s="551" t="s">
        <v>523</v>
      </c>
      <c r="C2035" s="657" t="s">
        <v>512</v>
      </c>
      <c r="D2035" s="657"/>
      <c r="E2035" s="657"/>
      <c r="F2035" s="657"/>
      <c r="G2035" s="658"/>
      <c r="H2035" s="582" t="s">
        <v>311</v>
      </c>
      <c r="I2035" s="530" t="s">
        <v>3416</v>
      </c>
      <c r="J2035" s="532"/>
    </row>
    <row r="2036" spans="1:10" ht="12.75">
      <c r="A2036" s="537" t="s">
        <v>1239</v>
      </c>
      <c r="B2036" s="537" t="s">
        <v>1400</v>
      </c>
      <c r="C2036" s="659" t="s">
        <v>3417</v>
      </c>
      <c r="D2036" s="659"/>
      <c r="E2036" s="659"/>
      <c r="F2036" s="659"/>
      <c r="G2036" s="660"/>
      <c r="H2036" s="584" t="s">
        <v>3418</v>
      </c>
      <c r="I2036" s="531" t="s">
        <v>3419</v>
      </c>
      <c r="J2036" s="532">
        <v>70.92687272727272</v>
      </c>
    </row>
    <row r="2037" spans="1:10" ht="12.75">
      <c r="A2037" s="537" t="s">
        <v>311</v>
      </c>
      <c r="B2037" s="537" t="s">
        <v>474</v>
      </c>
      <c r="C2037" s="659" t="s">
        <v>475</v>
      </c>
      <c r="D2037" s="659"/>
      <c r="E2037" s="659"/>
      <c r="F2037" s="659"/>
      <c r="G2037" s="660"/>
      <c r="H2037" s="584" t="s">
        <v>1256</v>
      </c>
      <c r="I2037" s="531" t="s">
        <v>1227</v>
      </c>
      <c r="J2037" s="532">
        <v>0</v>
      </c>
    </row>
    <row r="2038" spans="1:10" ht="12.75">
      <c r="A2038" s="551" t="s">
        <v>311</v>
      </c>
      <c r="B2038" s="551" t="s">
        <v>476</v>
      </c>
      <c r="C2038" s="657" t="s">
        <v>477</v>
      </c>
      <c r="D2038" s="657"/>
      <c r="E2038" s="657"/>
      <c r="F2038" s="657"/>
      <c r="G2038" s="658"/>
      <c r="H2038" s="582" t="s">
        <v>311</v>
      </c>
      <c r="I2038" s="530" t="s">
        <v>1227</v>
      </c>
      <c r="J2038" s="532"/>
    </row>
    <row r="2039" spans="1:10" ht="12.75">
      <c r="A2039" s="537" t="s">
        <v>311</v>
      </c>
      <c r="B2039" s="537" t="s">
        <v>488</v>
      </c>
      <c r="C2039" s="659" t="s">
        <v>489</v>
      </c>
      <c r="D2039" s="659"/>
      <c r="E2039" s="659"/>
      <c r="F2039" s="659"/>
      <c r="G2039" s="660"/>
      <c r="H2039" s="584" t="s">
        <v>3420</v>
      </c>
      <c r="I2039" s="531" t="s">
        <v>3421</v>
      </c>
      <c r="J2039" s="532">
        <v>76.39172549019607</v>
      </c>
    </row>
    <row r="2040" spans="1:10" ht="12.75">
      <c r="A2040" s="551" t="s">
        <v>311</v>
      </c>
      <c r="B2040" s="551" t="s">
        <v>498</v>
      </c>
      <c r="C2040" s="657" t="s">
        <v>499</v>
      </c>
      <c r="D2040" s="657"/>
      <c r="E2040" s="657"/>
      <c r="F2040" s="657"/>
      <c r="G2040" s="658"/>
      <c r="H2040" s="582" t="s">
        <v>311</v>
      </c>
      <c r="I2040" s="530" t="s">
        <v>3422</v>
      </c>
      <c r="J2040" s="532"/>
    </row>
    <row r="2041" spans="1:10" ht="12.75">
      <c r="A2041" s="551" t="s">
        <v>311</v>
      </c>
      <c r="B2041" s="551" t="s">
        <v>502</v>
      </c>
      <c r="C2041" s="657" t="s">
        <v>503</v>
      </c>
      <c r="D2041" s="657"/>
      <c r="E2041" s="657"/>
      <c r="F2041" s="657"/>
      <c r="G2041" s="658"/>
      <c r="H2041" s="582" t="s">
        <v>311</v>
      </c>
      <c r="I2041" s="530" t="s">
        <v>1340</v>
      </c>
      <c r="J2041" s="532"/>
    </row>
    <row r="2042" spans="1:10" ht="12.75">
      <c r="A2042" s="551" t="s">
        <v>311</v>
      </c>
      <c r="B2042" s="551" t="s">
        <v>506</v>
      </c>
      <c r="C2042" s="657" t="s">
        <v>507</v>
      </c>
      <c r="D2042" s="657"/>
      <c r="E2042" s="657"/>
      <c r="F2042" s="657"/>
      <c r="G2042" s="658"/>
      <c r="H2042" s="582" t="s">
        <v>311</v>
      </c>
      <c r="I2042" s="530" t="s">
        <v>3423</v>
      </c>
      <c r="J2042" s="532"/>
    </row>
    <row r="2043" spans="1:10" ht="12.75">
      <c r="A2043" s="537" t="s">
        <v>311</v>
      </c>
      <c r="B2043" s="537" t="s">
        <v>511</v>
      </c>
      <c r="C2043" s="659" t="s">
        <v>512</v>
      </c>
      <c r="D2043" s="659"/>
      <c r="E2043" s="659"/>
      <c r="F2043" s="659"/>
      <c r="G2043" s="660"/>
      <c r="H2043" s="584" t="s">
        <v>1528</v>
      </c>
      <c r="I2043" s="531" t="s">
        <v>3424</v>
      </c>
      <c r="J2043" s="532">
        <v>1.6666666666666667</v>
      </c>
    </row>
    <row r="2044" spans="1:10" ht="12.75">
      <c r="A2044" s="551" t="s">
        <v>311</v>
      </c>
      <c r="B2044" s="551" t="s">
        <v>520</v>
      </c>
      <c r="C2044" s="657" t="s">
        <v>521</v>
      </c>
      <c r="D2044" s="657"/>
      <c r="E2044" s="657"/>
      <c r="F2044" s="657"/>
      <c r="G2044" s="658"/>
      <c r="H2044" s="582" t="s">
        <v>311</v>
      </c>
      <c r="I2044" s="530" t="s">
        <v>3424</v>
      </c>
      <c r="J2044" s="532"/>
    </row>
    <row r="2045" spans="1:10" ht="12.75">
      <c r="A2045" s="537" t="s">
        <v>3425</v>
      </c>
      <c r="B2045" s="537" t="s">
        <v>1415</v>
      </c>
      <c r="C2045" s="659" t="s">
        <v>3426</v>
      </c>
      <c r="D2045" s="659"/>
      <c r="E2045" s="659"/>
      <c r="F2045" s="659"/>
      <c r="G2045" s="660"/>
      <c r="H2045" s="584" t="s">
        <v>3427</v>
      </c>
      <c r="I2045" s="531" t="s">
        <v>3428</v>
      </c>
      <c r="J2045" s="532">
        <v>82.40719414893617</v>
      </c>
    </row>
    <row r="2046" spans="1:10" ht="12.75">
      <c r="A2046" s="537" t="s">
        <v>311</v>
      </c>
      <c r="B2046" s="537" t="s">
        <v>474</v>
      </c>
      <c r="C2046" s="659" t="s">
        <v>475</v>
      </c>
      <c r="D2046" s="659"/>
      <c r="E2046" s="659"/>
      <c r="F2046" s="659"/>
      <c r="G2046" s="660"/>
      <c r="H2046" s="584" t="s">
        <v>1318</v>
      </c>
      <c r="I2046" s="531" t="s">
        <v>3429</v>
      </c>
      <c r="J2046" s="532">
        <v>93.67643333333334</v>
      </c>
    </row>
    <row r="2047" spans="1:10" ht="12.75">
      <c r="A2047" s="551" t="s">
        <v>311</v>
      </c>
      <c r="B2047" s="551" t="s">
        <v>476</v>
      </c>
      <c r="C2047" s="657" t="s">
        <v>477</v>
      </c>
      <c r="D2047" s="657"/>
      <c r="E2047" s="657"/>
      <c r="F2047" s="657"/>
      <c r="G2047" s="658"/>
      <c r="H2047" s="582" t="s">
        <v>311</v>
      </c>
      <c r="I2047" s="530" t="s">
        <v>3430</v>
      </c>
      <c r="J2047" s="532"/>
    </row>
    <row r="2048" spans="1:10" ht="12.75">
      <c r="A2048" s="551" t="s">
        <v>311</v>
      </c>
      <c r="B2048" s="551" t="s">
        <v>486</v>
      </c>
      <c r="C2048" s="657" t="s">
        <v>487</v>
      </c>
      <c r="D2048" s="657"/>
      <c r="E2048" s="657"/>
      <c r="F2048" s="657"/>
      <c r="G2048" s="658"/>
      <c r="H2048" s="582" t="s">
        <v>311</v>
      </c>
      <c r="I2048" s="530" t="s">
        <v>3431</v>
      </c>
      <c r="J2048" s="532"/>
    </row>
    <row r="2049" spans="1:10" ht="12.75">
      <c r="A2049" s="537" t="s">
        <v>311</v>
      </c>
      <c r="B2049" s="537" t="s">
        <v>488</v>
      </c>
      <c r="C2049" s="659" t="s">
        <v>489</v>
      </c>
      <c r="D2049" s="659"/>
      <c r="E2049" s="659"/>
      <c r="F2049" s="659"/>
      <c r="G2049" s="660"/>
      <c r="H2049" s="584" t="s">
        <v>1626</v>
      </c>
      <c r="I2049" s="531" t="s">
        <v>3432</v>
      </c>
      <c r="J2049" s="532">
        <v>81.66612173913043</v>
      </c>
    </row>
    <row r="2050" spans="1:10" ht="12.75">
      <c r="A2050" s="551" t="s">
        <v>311</v>
      </c>
      <c r="B2050" s="551" t="s">
        <v>506</v>
      </c>
      <c r="C2050" s="657" t="s">
        <v>507</v>
      </c>
      <c r="D2050" s="657"/>
      <c r="E2050" s="657"/>
      <c r="F2050" s="657"/>
      <c r="G2050" s="658"/>
      <c r="H2050" s="582" t="s">
        <v>311</v>
      </c>
      <c r="I2050" s="530" t="s">
        <v>3432</v>
      </c>
      <c r="J2050" s="532"/>
    </row>
    <row r="2051" spans="1:10" ht="12.75">
      <c r="A2051" s="537" t="s">
        <v>311</v>
      </c>
      <c r="B2051" s="537" t="s">
        <v>511</v>
      </c>
      <c r="C2051" s="659" t="s">
        <v>512</v>
      </c>
      <c r="D2051" s="659"/>
      <c r="E2051" s="659"/>
      <c r="F2051" s="659"/>
      <c r="G2051" s="660"/>
      <c r="H2051" s="584" t="s">
        <v>1256</v>
      </c>
      <c r="I2051" s="531" t="s">
        <v>1227</v>
      </c>
      <c r="J2051" s="532">
        <v>0</v>
      </c>
    </row>
    <row r="2052" spans="1:10" ht="12.75">
      <c r="A2052" s="551" t="s">
        <v>311</v>
      </c>
      <c r="B2052" s="551" t="s">
        <v>523</v>
      </c>
      <c r="C2052" s="657" t="s">
        <v>512</v>
      </c>
      <c r="D2052" s="657"/>
      <c r="E2052" s="657"/>
      <c r="F2052" s="657"/>
      <c r="G2052" s="658"/>
      <c r="H2052" s="582" t="s">
        <v>311</v>
      </c>
      <c r="I2052" s="530" t="s">
        <v>1227</v>
      </c>
      <c r="J2052" s="532"/>
    </row>
    <row r="2053" spans="1:10" ht="12.75">
      <c r="A2053" s="537" t="s">
        <v>3425</v>
      </c>
      <c r="B2053" s="537" t="s">
        <v>2373</v>
      </c>
      <c r="C2053" s="659" t="s">
        <v>3433</v>
      </c>
      <c r="D2053" s="659"/>
      <c r="E2053" s="659"/>
      <c r="F2053" s="659"/>
      <c r="G2053" s="660"/>
      <c r="H2053" s="584" t="s">
        <v>2714</v>
      </c>
      <c r="I2053" s="531" t="s">
        <v>3434</v>
      </c>
      <c r="J2053" s="532">
        <v>101.23510119047619</v>
      </c>
    </row>
    <row r="2054" spans="1:10" ht="12.75">
      <c r="A2054" s="537" t="s">
        <v>311</v>
      </c>
      <c r="B2054" s="537" t="s">
        <v>474</v>
      </c>
      <c r="C2054" s="659" t="s">
        <v>475</v>
      </c>
      <c r="D2054" s="659"/>
      <c r="E2054" s="659"/>
      <c r="F2054" s="659"/>
      <c r="G2054" s="660"/>
      <c r="H2054" s="584" t="s">
        <v>1353</v>
      </c>
      <c r="I2054" s="531" t="s">
        <v>3435</v>
      </c>
      <c r="J2054" s="532">
        <v>90.65083333333334</v>
      </c>
    </row>
    <row r="2055" spans="1:10" ht="12.75">
      <c r="A2055" s="551" t="s">
        <v>311</v>
      </c>
      <c r="B2055" s="551" t="s">
        <v>486</v>
      </c>
      <c r="C2055" s="657" t="s">
        <v>487</v>
      </c>
      <c r="D2055" s="657"/>
      <c r="E2055" s="657"/>
      <c r="F2055" s="657"/>
      <c r="G2055" s="658"/>
      <c r="H2055" s="582" t="s">
        <v>311</v>
      </c>
      <c r="I2055" s="530" t="s">
        <v>3435</v>
      </c>
      <c r="J2055" s="532"/>
    </row>
    <row r="2056" spans="1:10" ht="12.75">
      <c r="A2056" s="537" t="s">
        <v>311</v>
      </c>
      <c r="B2056" s="537" t="s">
        <v>488</v>
      </c>
      <c r="C2056" s="659" t="s">
        <v>489</v>
      </c>
      <c r="D2056" s="659"/>
      <c r="E2056" s="659"/>
      <c r="F2056" s="659"/>
      <c r="G2056" s="660"/>
      <c r="H2056" s="584" t="s">
        <v>3436</v>
      </c>
      <c r="I2056" s="531" t="s">
        <v>3437</v>
      </c>
      <c r="J2056" s="532">
        <v>101.6271111111111</v>
      </c>
    </row>
    <row r="2057" spans="1:10" ht="12.75">
      <c r="A2057" s="551" t="s">
        <v>311</v>
      </c>
      <c r="B2057" s="551" t="s">
        <v>504</v>
      </c>
      <c r="C2057" s="657" t="s">
        <v>505</v>
      </c>
      <c r="D2057" s="657"/>
      <c r="E2057" s="657"/>
      <c r="F2057" s="657"/>
      <c r="G2057" s="658"/>
      <c r="H2057" s="582" t="s">
        <v>311</v>
      </c>
      <c r="I2057" s="530" t="s">
        <v>3438</v>
      </c>
      <c r="J2057" s="532"/>
    </row>
    <row r="2058" spans="1:10" ht="12.75">
      <c r="A2058" s="551" t="s">
        <v>311</v>
      </c>
      <c r="B2058" s="551" t="s">
        <v>506</v>
      </c>
      <c r="C2058" s="657" t="s">
        <v>507</v>
      </c>
      <c r="D2058" s="657"/>
      <c r="E2058" s="657"/>
      <c r="F2058" s="657"/>
      <c r="G2058" s="658"/>
      <c r="H2058" s="582" t="s">
        <v>311</v>
      </c>
      <c r="I2058" s="530" t="s">
        <v>3439</v>
      </c>
      <c r="J2058" s="532"/>
    </row>
    <row r="2059" spans="1:10" ht="12.75">
      <c r="A2059" s="537" t="s">
        <v>3425</v>
      </c>
      <c r="B2059" s="537" t="s">
        <v>1511</v>
      </c>
      <c r="C2059" s="659" t="s">
        <v>3440</v>
      </c>
      <c r="D2059" s="659"/>
      <c r="E2059" s="659"/>
      <c r="F2059" s="659"/>
      <c r="G2059" s="660"/>
      <c r="H2059" s="584" t="s">
        <v>1340</v>
      </c>
      <c r="I2059" s="531" t="s">
        <v>3441</v>
      </c>
      <c r="J2059" s="532">
        <v>70.54</v>
      </c>
    </row>
    <row r="2060" spans="1:10" ht="12.75">
      <c r="A2060" s="537" t="s">
        <v>311</v>
      </c>
      <c r="B2060" s="537" t="s">
        <v>605</v>
      </c>
      <c r="C2060" s="659" t="s">
        <v>606</v>
      </c>
      <c r="D2060" s="659"/>
      <c r="E2060" s="659"/>
      <c r="F2060" s="659"/>
      <c r="G2060" s="660"/>
      <c r="H2060" s="584" t="s">
        <v>1340</v>
      </c>
      <c r="I2060" s="531" t="s">
        <v>3441</v>
      </c>
      <c r="J2060" s="532">
        <v>70.54</v>
      </c>
    </row>
    <row r="2061" spans="1:10" ht="12.75">
      <c r="A2061" s="551" t="s">
        <v>311</v>
      </c>
      <c r="B2061" s="551" t="s">
        <v>607</v>
      </c>
      <c r="C2061" s="657" t="s">
        <v>434</v>
      </c>
      <c r="D2061" s="657"/>
      <c r="E2061" s="657"/>
      <c r="F2061" s="657"/>
      <c r="G2061" s="658"/>
      <c r="H2061" s="582" t="s">
        <v>311</v>
      </c>
      <c r="I2061" s="530" t="s">
        <v>3441</v>
      </c>
      <c r="J2061" s="532"/>
    </row>
    <row r="2062" spans="1:10" ht="12.75">
      <c r="A2062" s="551"/>
      <c r="B2062" s="551"/>
      <c r="C2062" s="552"/>
      <c r="D2062" s="552"/>
      <c r="E2062" s="552"/>
      <c r="F2062" s="552"/>
      <c r="G2062" s="553"/>
      <c r="H2062" s="582"/>
      <c r="I2062" s="530"/>
      <c r="J2062" s="532"/>
    </row>
    <row r="2063" spans="1:10" ht="12.75">
      <c r="A2063" s="537" t="s">
        <v>311</v>
      </c>
      <c r="B2063" s="537" t="s">
        <v>3442</v>
      </c>
      <c r="C2063" s="659" t="s">
        <v>3443</v>
      </c>
      <c r="D2063" s="659"/>
      <c r="E2063" s="659"/>
      <c r="F2063" s="659"/>
      <c r="G2063" s="660"/>
      <c r="H2063" s="584" t="s">
        <v>3444</v>
      </c>
      <c r="I2063" s="531" t="s">
        <v>3445</v>
      </c>
      <c r="J2063" s="532">
        <v>97.52550105438674</v>
      </c>
    </row>
    <row r="2064" spans="1:10" ht="12.75">
      <c r="A2064" s="537" t="s">
        <v>3446</v>
      </c>
      <c r="B2064" s="537" t="s">
        <v>3447</v>
      </c>
      <c r="C2064" s="659" t="s">
        <v>3448</v>
      </c>
      <c r="D2064" s="659"/>
      <c r="E2064" s="659"/>
      <c r="F2064" s="659"/>
      <c r="G2064" s="660"/>
      <c r="H2064" s="584" t="s">
        <v>3449</v>
      </c>
      <c r="I2064" s="531" t="s">
        <v>3450</v>
      </c>
      <c r="J2064" s="532">
        <v>103.73421583476765</v>
      </c>
    </row>
    <row r="2065" spans="1:10" ht="12.75">
      <c r="A2065" s="537" t="s">
        <v>311</v>
      </c>
      <c r="B2065" s="537" t="s">
        <v>474</v>
      </c>
      <c r="C2065" s="659" t="s">
        <v>475</v>
      </c>
      <c r="D2065" s="659"/>
      <c r="E2065" s="659"/>
      <c r="F2065" s="659"/>
      <c r="G2065" s="660"/>
      <c r="H2065" s="584" t="s">
        <v>3449</v>
      </c>
      <c r="I2065" s="531" t="s">
        <v>3450</v>
      </c>
      <c r="J2065" s="532">
        <v>103.73421583476765</v>
      </c>
    </row>
    <row r="2066" spans="1:10" ht="12.75">
      <c r="A2066" s="551" t="s">
        <v>311</v>
      </c>
      <c r="B2066" s="551" t="s">
        <v>480</v>
      </c>
      <c r="C2066" s="657" t="s">
        <v>481</v>
      </c>
      <c r="D2066" s="657"/>
      <c r="E2066" s="657"/>
      <c r="F2066" s="657"/>
      <c r="G2066" s="658"/>
      <c r="H2066" s="582" t="s">
        <v>311</v>
      </c>
      <c r="I2066" s="530" t="s">
        <v>3450</v>
      </c>
      <c r="J2066" s="532"/>
    </row>
    <row r="2067" spans="1:10" ht="12.75">
      <c r="A2067" s="537" t="s">
        <v>3446</v>
      </c>
      <c r="B2067" s="537" t="s">
        <v>3451</v>
      </c>
      <c r="C2067" s="659" t="s">
        <v>3452</v>
      </c>
      <c r="D2067" s="659"/>
      <c r="E2067" s="659"/>
      <c r="F2067" s="659"/>
      <c r="G2067" s="660"/>
      <c r="H2067" s="584" t="s">
        <v>3453</v>
      </c>
      <c r="I2067" s="531" t="s">
        <v>3454</v>
      </c>
      <c r="J2067" s="532">
        <v>99.99988405797102</v>
      </c>
    </row>
    <row r="2068" spans="1:10" ht="12.75">
      <c r="A2068" s="537" t="s">
        <v>311</v>
      </c>
      <c r="B2068" s="537" t="s">
        <v>488</v>
      </c>
      <c r="C2068" s="659" t="s">
        <v>489</v>
      </c>
      <c r="D2068" s="659"/>
      <c r="E2068" s="659"/>
      <c r="F2068" s="659"/>
      <c r="G2068" s="660"/>
      <c r="H2068" s="584" t="s">
        <v>3453</v>
      </c>
      <c r="I2068" s="531" t="s">
        <v>3454</v>
      </c>
      <c r="J2068" s="532">
        <v>99.99988405797102</v>
      </c>
    </row>
    <row r="2069" spans="1:10" ht="12.75">
      <c r="A2069" s="551" t="s">
        <v>311</v>
      </c>
      <c r="B2069" s="551" t="s">
        <v>492</v>
      </c>
      <c r="C2069" s="657" t="s">
        <v>493</v>
      </c>
      <c r="D2069" s="657"/>
      <c r="E2069" s="657"/>
      <c r="F2069" s="657"/>
      <c r="G2069" s="658"/>
      <c r="H2069" s="582" t="s">
        <v>311</v>
      </c>
      <c r="I2069" s="530" t="s">
        <v>3454</v>
      </c>
      <c r="J2069" s="532"/>
    </row>
    <row r="2070" spans="1:10" ht="12.75">
      <c r="A2070" s="537" t="s">
        <v>3446</v>
      </c>
      <c r="B2070" s="537" t="s">
        <v>3455</v>
      </c>
      <c r="C2070" s="659" t="s">
        <v>3456</v>
      </c>
      <c r="D2070" s="659"/>
      <c r="E2070" s="659"/>
      <c r="F2070" s="659"/>
      <c r="G2070" s="660"/>
      <c r="H2070" s="584" t="s">
        <v>3457</v>
      </c>
      <c r="I2070" s="531" t="s">
        <v>3458</v>
      </c>
      <c r="J2070" s="532">
        <v>92.21919047619048</v>
      </c>
    </row>
    <row r="2071" spans="1:10" ht="12.75">
      <c r="A2071" s="537" t="s">
        <v>311</v>
      </c>
      <c r="B2071" s="537" t="s">
        <v>488</v>
      </c>
      <c r="C2071" s="659" t="s">
        <v>489</v>
      </c>
      <c r="D2071" s="659"/>
      <c r="E2071" s="659"/>
      <c r="F2071" s="659"/>
      <c r="G2071" s="660"/>
      <c r="H2071" s="584" t="s">
        <v>3457</v>
      </c>
      <c r="I2071" s="531" t="s">
        <v>3458</v>
      </c>
      <c r="J2071" s="532">
        <v>92.21919047619048</v>
      </c>
    </row>
    <row r="2072" spans="1:10" ht="12.75">
      <c r="A2072" s="551" t="s">
        <v>311</v>
      </c>
      <c r="B2072" s="551" t="s">
        <v>492</v>
      </c>
      <c r="C2072" s="657" t="s">
        <v>493</v>
      </c>
      <c r="D2072" s="657"/>
      <c r="E2072" s="657"/>
      <c r="F2072" s="657"/>
      <c r="G2072" s="658"/>
      <c r="H2072" s="582" t="s">
        <v>311</v>
      </c>
      <c r="I2072" s="530" t="s">
        <v>3458</v>
      </c>
      <c r="J2072" s="532"/>
    </row>
    <row r="2073" spans="1:10" ht="12.75">
      <c r="A2073" s="537" t="s">
        <v>3446</v>
      </c>
      <c r="B2073" s="537" t="s">
        <v>3459</v>
      </c>
      <c r="C2073" s="659" t="s">
        <v>3460</v>
      </c>
      <c r="D2073" s="659"/>
      <c r="E2073" s="659"/>
      <c r="F2073" s="659"/>
      <c r="G2073" s="660"/>
      <c r="H2073" s="584" t="s">
        <v>1917</v>
      </c>
      <c r="I2073" s="531" t="s">
        <v>3461</v>
      </c>
      <c r="J2073" s="532">
        <v>99.6455</v>
      </c>
    </row>
    <row r="2074" spans="1:10" ht="12.75">
      <c r="A2074" s="537" t="s">
        <v>311</v>
      </c>
      <c r="B2074" s="537" t="s">
        <v>488</v>
      </c>
      <c r="C2074" s="659" t="s">
        <v>489</v>
      </c>
      <c r="D2074" s="659"/>
      <c r="E2074" s="659"/>
      <c r="F2074" s="659"/>
      <c r="G2074" s="660"/>
      <c r="H2074" s="584" t="s">
        <v>1917</v>
      </c>
      <c r="I2074" s="531" t="s">
        <v>3461</v>
      </c>
      <c r="J2074" s="532">
        <v>99.6455</v>
      </c>
    </row>
    <row r="2075" spans="1:10" ht="12.75">
      <c r="A2075" s="551" t="s">
        <v>311</v>
      </c>
      <c r="B2075" s="551" t="s">
        <v>492</v>
      </c>
      <c r="C2075" s="657" t="s">
        <v>493</v>
      </c>
      <c r="D2075" s="657"/>
      <c r="E2075" s="657"/>
      <c r="F2075" s="657"/>
      <c r="G2075" s="658"/>
      <c r="H2075" s="582" t="s">
        <v>311</v>
      </c>
      <c r="I2075" s="530" t="s">
        <v>3461</v>
      </c>
      <c r="J2075" s="532"/>
    </row>
    <row r="2076" spans="1:10" ht="12.75">
      <c r="A2076" s="537" t="s">
        <v>3462</v>
      </c>
      <c r="B2076" s="537" t="s">
        <v>3463</v>
      </c>
      <c r="C2076" s="659" t="s">
        <v>3464</v>
      </c>
      <c r="D2076" s="659"/>
      <c r="E2076" s="659"/>
      <c r="F2076" s="659"/>
      <c r="G2076" s="660"/>
      <c r="H2076" s="584" t="s">
        <v>1297</v>
      </c>
      <c r="I2076" s="531" t="s">
        <v>3465</v>
      </c>
      <c r="J2076" s="532">
        <v>20.958036666666665</v>
      </c>
    </row>
    <row r="2077" spans="1:10" ht="12.75">
      <c r="A2077" s="537" t="s">
        <v>311</v>
      </c>
      <c r="B2077" s="537" t="s">
        <v>488</v>
      </c>
      <c r="C2077" s="659" t="s">
        <v>489</v>
      </c>
      <c r="D2077" s="659"/>
      <c r="E2077" s="659"/>
      <c r="F2077" s="659"/>
      <c r="G2077" s="660"/>
      <c r="H2077" s="584" t="s">
        <v>1297</v>
      </c>
      <c r="I2077" s="531" t="s">
        <v>3465</v>
      </c>
      <c r="J2077" s="532">
        <v>20.958036666666665</v>
      </c>
    </row>
    <row r="2078" spans="1:10" ht="12.75">
      <c r="A2078" s="551" t="s">
        <v>311</v>
      </c>
      <c r="B2078" s="551" t="s">
        <v>492</v>
      </c>
      <c r="C2078" s="657" t="s">
        <v>493</v>
      </c>
      <c r="D2078" s="657"/>
      <c r="E2078" s="657"/>
      <c r="F2078" s="657"/>
      <c r="G2078" s="658"/>
      <c r="H2078" s="582" t="s">
        <v>311</v>
      </c>
      <c r="I2078" s="530" t="s">
        <v>3465</v>
      </c>
      <c r="J2078" s="532"/>
    </row>
    <row r="2079" spans="1:10" ht="12.75">
      <c r="A2079" s="537" t="s">
        <v>3462</v>
      </c>
      <c r="B2079" s="537" t="s">
        <v>3466</v>
      </c>
      <c r="C2079" s="659" t="s">
        <v>3467</v>
      </c>
      <c r="D2079" s="659"/>
      <c r="E2079" s="659"/>
      <c r="F2079" s="659"/>
      <c r="G2079" s="660"/>
      <c r="H2079" s="584" t="s">
        <v>3468</v>
      </c>
      <c r="I2079" s="531" t="s">
        <v>3469</v>
      </c>
      <c r="J2079" s="532">
        <v>32.38148062015504</v>
      </c>
    </row>
    <row r="2080" spans="1:10" ht="12.75">
      <c r="A2080" s="537" t="s">
        <v>311</v>
      </c>
      <c r="B2080" s="537" t="s">
        <v>488</v>
      </c>
      <c r="C2080" s="659" t="s">
        <v>489</v>
      </c>
      <c r="D2080" s="659"/>
      <c r="E2080" s="659"/>
      <c r="F2080" s="659"/>
      <c r="G2080" s="660"/>
      <c r="H2080" s="584" t="s">
        <v>3468</v>
      </c>
      <c r="I2080" s="531" t="s">
        <v>3469</v>
      </c>
      <c r="J2080" s="532">
        <v>32.38148062015504</v>
      </c>
    </row>
    <row r="2081" spans="1:10" ht="12.75">
      <c r="A2081" s="551" t="s">
        <v>311</v>
      </c>
      <c r="B2081" s="551" t="s">
        <v>492</v>
      </c>
      <c r="C2081" s="657" t="s">
        <v>493</v>
      </c>
      <c r="D2081" s="657"/>
      <c r="E2081" s="657"/>
      <c r="F2081" s="657"/>
      <c r="G2081" s="658"/>
      <c r="H2081" s="582" t="s">
        <v>311</v>
      </c>
      <c r="I2081" s="530" t="s">
        <v>3469</v>
      </c>
      <c r="J2081" s="532"/>
    </row>
    <row r="2082" spans="1:10" ht="12.75">
      <c r="A2082" s="537" t="s">
        <v>3462</v>
      </c>
      <c r="B2082" s="537" t="s">
        <v>3470</v>
      </c>
      <c r="C2082" s="659" t="s">
        <v>3471</v>
      </c>
      <c r="D2082" s="659"/>
      <c r="E2082" s="659"/>
      <c r="F2082" s="659"/>
      <c r="G2082" s="660"/>
      <c r="H2082" s="584" t="s">
        <v>1297</v>
      </c>
      <c r="I2082" s="531" t="s">
        <v>3472</v>
      </c>
      <c r="J2082" s="532">
        <v>99.80980333333332</v>
      </c>
    </row>
    <row r="2083" spans="1:10" ht="12.75">
      <c r="A2083" s="537" t="s">
        <v>311</v>
      </c>
      <c r="B2083" s="537" t="s">
        <v>488</v>
      </c>
      <c r="C2083" s="659" t="s">
        <v>489</v>
      </c>
      <c r="D2083" s="659"/>
      <c r="E2083" s="659"/>
      <c r="F2083" s="659"/>
      <c r="G2083" s="660"/>
      <c r="H2083" s="584" t="s">
        <v>1297</v>
      </c>
      <c r="I2083" s="531" t="s">
        <v>3472</v>
      </c>
      <c r="J2083" s="532">
        <v>99.80980333333332</v>
      </c>
    </row>
    <row r="2084" spans="1:10" ht="12.75">
      <c r="A2084" s="551" t="s">
        <v>311</v>
      </c>
      <c r="B2084" s="551" t="s">
        <v>492</v>
      </c>
      <c r="C2084" s="657" t="s">
        <v>493</v>
      </c>
      <c r="D2084" s="657"/>
      <c r="E2084" s="657"/>
      <c r="F2084" s="657"/>
      <c r="G2084" s="658"/>
      <c r="H2084" s="582" t="s">
        <v>311</v>
      </c>
      <c r="I2084" s="530" t="s">
        <v>3472</v>
      </c>
      <c r="J2084" s="532"/>
    </row>
    <row r="2085" spans="1:10" ht="12.75">
      <c r="A2085" s="537" t="s">
        <v>3462</v>
      </c>
      <c r="B2085" s="537" t="s">
        <v>3473</v>
      </c>
      <c r="C2085" s="659" t="s">
        <v>3474</v>
      </c>
      <c r="D2085" s="659"/>
      <c r="E2085" s="659"/>
      <c r="F2085" s="659"/>
      <c r="G2085" s="660"/>
      <c r="H2085" s="584" t="s">
        <v>3475</v>
      </c>
      <c r="I2085" s="531" t="s">
        <v>3476</v>
      </c>
      <c r="J2085" s="532">
        <v>104.2590125560538</v>
      </c>
    </row>
    <row r="2086" spans="1:10" ht="12.75">
      <c r="A2086" s="537" t="s">
        <v>311</v>
      </c>
      <c r="B2086" s="537" t="s">
        <v>488</v>
      </c>
      <c r="C2086" s="659" t="s">
        <v>489</v>
      </c>
      <c r="D2086" s="659"/>
      <c r="E2086" s="659"/>
      <c r="F2086" s="659"/>
      <c r="G2086" s="660"/>
      <c r="H2086" s="584" t="s">
        <v>3475</v>
      </c>
      <c r="I2086" s="531" t="s">
        <v>3476</v>
      </c>
      <c r="J2086" s="532">
        <v>104.2590125560538</v>
      </c>
    </row>
    <row r="2087" spans="1:10" ht="12.75">
      <c r="A2087" s="551" t="s">
        <v>311</v>
      </c>
      <c r="B2087" s="551" t="s">
        <v>492</v>
      </c>
      <c r="C2087" s="657" t="s">
        <v>493</v>
      </c>
      <c r="D2087" s="657"/>
      <c r="E2087" s="657"/>
      <c r="F2087" s="657"/>
      <c r="G2087" s="658"/>
      <c r="H2087" s="582" t="s">
        <v>311</v>
      </c>
      <c r="I2087" s="530" t="s">
        <v>3476</v>
      </c>
      <c r="J2087" s="532"/>
    </row>
    <row r="2088" spans="1:10" ht="12.75">
      <c r="A2088" s="537" t="s">
        <v>3462</v>
      </c>
      <c r="B2088" s="537" t="s">
        <v>3477</v>
      </c>
      <c r="C2088" s="659" t="s">
        <v>3478</v>
      </c>
      <c r="D2088" s="659"/>
      <c r="E2088" s="659"/>
      <c r="F2088" s="659"/>
      <c r="G2088" s="660"/>
      <c r="H2088" s="584" t="s">
        <v>3479</v>
      </c>
      <c r="I2088" s="531" t="s">
        <v>3480</v>
      </c>
      <c r="J2088" s="532">
        <v>89.74362142857143</v>
      </c>
    </row>
    <row r="2089" spans="1:10" ht="12.75">
      <c r="A2089" s="537" t="s">
        <v>311</v>
      </c>
      <c r="B2089" s="537" t="s">
        <v>488</v>
      </c>
      <c r="C2089" s="659" t="s">
        <v>489</v>
      </c>
      <c r="D2089" s="659"/>
      <c r="E2089" s="659"/>
      <c r="F2089" s="659"/>
      <c r="G2089" s="660"/>
      <c r="H2089" s="584" t="s">
        <v>3479</v>
      </c>
      <c r="I2089" s="531" t="s">
        <v>3480</v>
      </c>
      <c r="J2089" s="532">
        <v>89.74362142857143</v>
      </c>
    </row>
    <row r="2090" spans="1:10" ht="12.75">
      <c r="A2090" s="551" t="s">
        <v>311</v>
      </c>
      <c r="B2090" s="551" t="s">
        <v>492</v>
      </c>
      <c r="C2090" s="657" t="s">
        <v>493</v>
      </c>
      <c r="D2090" s="657"/>
      <c r="E2090" s="657"/>
      <c r="F2090" s="657"/>
      <c r="G2090" s="658"/>
      <c r="H2090" s="582" t="s">
        <v>311</v>
      </c>
      <c r="I2090" s="530" t="s">
        <v>3480</v>
      </c>
      <c r="J2090" s="532"/>
    </row>
    <row r="2091" spans="1:10" ht="12.75">
      <c r="A2091" s="537" t="s">
        <v>3462</v>
      </c>
      <c r="B2091" s="537" t="s">
        <v>3481</v>
      </c>
      <c r="C2091" s="659" t="s">
        <v>3482</v>
      </c>
      <c r="D2091" s="659"/>
      <c r="E2091" s="659"/>
      <c r="F2091" s="659"/>
      <c r="G2091" s="660"/>
      <c r="H2091" s="584" t="s">
        <v>1492</v>
      </c>
      <c r="I2091" s="531" t="s">
        <v>1227</v>
      </c>
      <c r="J2091" s="532">
        <v>0</v>
      </c>
    </row>
    <row r="2092" spans="1:10" ht="12.75">
      <c r="A2092" s="537" t="s">
        <v>311</v>
      </c>
      <c r="B2092" s="537" t="s">
        <v>488</v>
      </c>
      <c r="C2092" s="659" t="s">
        <v>489</v>
      </c>
      <c r="D2092" s="659"/>
      <c r="E2092" s="659"/>
      <c r="F2092" s="659"/>
      <c r="G2092" s="660"/>
      <c r="H2092" s="584" t="s">
        <v>1492</v>
      </c>
      <c r="I2092" s="531" t="s">
        <v>1227</v>
      </c>
      <c r="J2092" s="532">
        <v>0</v>
      </c>
    </row>
    <row r="2093" spans="1:10" ht="12.75">
      <c r="A2093" s="551" t="s">
        <v>311</v>
      </c>
      <c r="B2093" s="551" t="s">
        <v>492</v>
      </c>
      <c r="C2093" s="657" t="s">
        <v>493</v>
      </c>
      <c r="D2093" s="657"/>
      <c r="E2093" s="657"/>
      <c r="F2093" s="657"/>
      <c r="G2093" s="658"/>
      <c r="H2093" s="582" t="s">
        <v>311</v>
      </c>
      <c r="I2093" s="530" t="s">
        <v>1227</v>
      </c>
      <c r="J2093" s="532"/>
    </row>
    <row r="2094" spans="1:10" ht="12.75">
      <c r="A2094" s="537" t="s">
        <v>3483</v>
      </c>
      <c r="B2094" s="537" t="s">
        <v>3484</v>
      </c>
      <c r="C2094" s="659" t="s">
        <v>3485</v>
      </c>
      <c r="D2094" s="659"/>
      <c r="E2094" s="659"/>
      <c r="F2094" s="659"/>
      <c r="G2094" s="660"/>
      <c r="H2094" s="584" t="s">
        <v>3486</v>
      </c>
      <c r="I2094" s="531" t="s">
        <v>3487</v>
      </c>
      <c r="J2094" s="532">
        <v>99.86869158878504</v>
      </c>
    </row>
    <row r="2095" spans="1:10" ht="12.75">
      <c r="A2095" s="537" t="s">
        <v>311</v>
      </c>
      <c r="B2095" s="537" t="s">
        <v>488</v>
      </c>
      <c r="C2095" s="659" t="s">
        <v>489</v>
      </c>
      <c r="D2095" s="659"/>
      <c r="E2095" s="659"/>
      <c r="F2095" s="659"/>
      <c r="G2095" s="660"/>
      <c r="H2095" s="584" t="s">
        <v>3486</v>
      </c>
      <c r="I2095" s="531" t="s">
        <v>3487</v>
      </c>
      <c r="J2095" s="532">
        <v>99.86869158878504</v>
      </c>
    </row>
    <row r="2096" spans="1:10" ht="12.75">
      <c r="A2096" s="551" t="s">
        <v>311</v>
      </c>
      <c r="B2096" s="551" t="s">
        <v>496</v>
      </c>
      <c r="C2096" s="657" t="s">
        <v>497</v>
      </c>
      <c r="D2096" s="657"/>
      <c r="E2096" s="657"/>
      <c r="F2096" s="657"/>
      <c r="G2096" s="658"/>
      <c r="H2096" s="582" t="s">
        <v>311</v>
      </c>
      <c r="I2096" s="530" t="s">
        <v>3487</v>
      </c>
      <c r="J2096" s="532"/>
    </row>
    <row r="2097" spans="1:10" ht="12.75">
      <c r="A2097" s="537" t="s">
        <v>2015</v>
      </c>
      <c r="B2097" s="537" t="s">
        <v>3488</v>
      </c>
      <c r="C2097" s="659" t="s">
        <v>3489</v>
      </c>
      <c r="D2097" s="659"/>
      <c r="E2097" s="659"/>
      <c r="F2097" s="659"/>
      <c r="G2097" s="660"/>
      <c r="H2097" s="584" t="s">
        <v>1914</v>
      </c>
      <c r="I2097" s="531" t="s">
        <v>1914</v>
      </c>
      <c r="J2097" s="532">
        <v>100</v>
      </c>
    </row>
    <row r="2098" spans="1:10" ht="12.75">
      <c r="A2098" s="537" t="s">
        <v>311</v>
      </c>
      <c r="B2098" s="537" t="s">
        <v>488</v>
      </c>
      <c r="C2098" s="659" t="s">
        <v>489</v>
      </c>
      <c r="D2098" s="659"/>
      <c r="E2098" s="659"/>
      <c r="F2098" s="659"/>
      <c r="G2098" s="660"/>
      <c r="H2098" s="584" t="s">
        <v>1914</v>
      </c>
      <c r="I2098" s="531" t="s">
        <v>1914</v>
      </c>
      <c r="J2098" s="532">
        <v>100</v>
      </c>
    </row>
    <row r="2099" spans="1:10" ht="12.75">
      <c r="A2099" s="551" t="s">
        <v>311</v>
      </c>
      <c r="B2099" s="551" t="s">
        <v>496</v>
      </c>
      <c r="C2099" s="657" t="s">
        <v>497</v>
      </c>
      <c r="D2099" s="657"/>
      <c r="E2099" s="657"/>
      <c r="F2099" s="657"/>
      <c r="G2099" s="658"/>
      <c r="H2099" s="582" t="s">
        <v>311</v>
      </c>
      <c r="I2099" s="530" t="s">
        <v>1914</v>
      </c>
      <c r="J2099" s="532"/>
    </row>
    <row r="2100" spans="1:10" ht="12.75">
      <c r="A2100" s="537" t="s">
        <v>2015</v>
      </c>
      <c r="B2100" s="537" t="s">
        <v>3490</v>
      </c>
      <c r="C2100" s="659" t="s">
        <v>3491</v>
      </c>
      <c r="D2100" s="659"/>
      <c r="E2100" s="659"/>
      <c r="F2100" s="659"/>
      <c r="G2100" s="660"/>
      <c r="H2100" s="584" t="s">
        <v>3492</v>
      </c>
      <c r="I2100" s="531" t="s">
        <v>3493</v>
      </c>
      <c r="J2100" s="532">
        <v>95.99074074074075</v>
      </c>
    </row>
    <row r="2101" spans="1:10" ht="12.75">
      <c r="A2101" s="537" t="s">
        <v>311</v>
      </c>
      <c r="B2101" s="537" t="s">
        <v>488</v>
      </c>
      <c r="C2101" s="659" t="s">
        <v>489</v>
      </c>
      <c r="D2101" s="659"/>
      <c r="E2101" s="659"/>
      <c r="F2101" s="659"/>
      <c r="G2101" s="660"/>
      <c r="H2101" s="584" t="s">
        <v>3492</v>
      </c>
      <c r="I2101" s="531" t="s">
        <v>3493</v>
      </c>
      <c r="J2101" s="532">
        <v>95.99074074074075</v>
      </c>
    </row>
    <row r="2102" spans="1:10" ht="12.75">
      <c r="A2102" s="551" t="s">
        <v>311</v>
      </c>
      <c r="B2102" s="551" t="s">
        <v>496</v>
      </c>
      <c r="C2102" s="657" t="s">
        <v>497</v>
      </c>
      <c r="D2102" s="657"/>
      <c r="E2102" s="657"/>
      <c r="F2102" s="657"/>
      <c r="G2102" s="658"/>
      <c r="H2102" s="582" t="s">
        <v>311</v>
      </c>
      <c r="I2102" s="530" t="s">
        <v>3493</v>
      </c>
      <c r="J2102" s="532"/>
    </row>
    <row r="2103" spans="1:10" ht="12.75">
      <c r="A2103" s="537" t="s">
        <v>1487</v>
      </c>
      <c r="B2103" s="537" t="s">
        <v>3494</v>
      </c>
      <c r="C2103" s="659" t="s">
        <v>3495</v>
      </c>
      <c r="D2103" s="659"/>
      <c r="E2103" s="659"/>
      <c r="F2103" s="659"/>
      <c r="G2103" s="660"/>
      <c r="H2103" s="584" t="s">
        <v>3496</v>
      </c>
      <c r="I2103" s="531" t="s">
        <v>3497</v>
      </c>
      <c r="J2103" s="532">
        <v>100.2066616864511</v>
      </c>
    </row>
    <row r="2104" spans="1:10" ht="12.75">
      <c r="A2104" s="537" t="s">
        <v>311</v>
      </c>
      <c r="B2104" s="537" t="s">
        <v>488</v>
      </c>
      <c r="C2104" s="659" t="s">
        <v>489</v>
      </c>
      <c r="D2104" s="659"/>
      <c r="E2104" s="659"/>
      <c r="F2104" s="659"/>
      <c r="G2104" s="660"/>
      <c r="H2104" s="584" t="s">
        <v>3496</v>
      </c>
      <c r="I2104" s="531" t="s">
        <v>3497</v>
      </c>
      <c r="J2104" s="532">
        <v>100.2066616864511</v>
      </c>
    </row>
    <row r="2105" spans="1:10" ht="12.75">
      <c r="A2105" s="551" t="s">
        <v>311</v>
      </c>
      <c r="B2105" s="551" t="s">
        <v>496</v>
      </c>
      <c r="C2105" s="657" t="s">
        <v>497</v>
      </c>
      <c r="D2105" s="657"/>
      <c r="E2105" s="657"/>
      <c r="F2105" s="657"/>
      <c r="G2105" s="658"/>
      <c r="H2105" s="582" t="s">
        <v>311</v>
      </c>
      <c r="I2105" s="530" t="s">
        <v>3497</v>
      </c>
      <c r="J2105" s="532"/>
    </row>
    <row r="2106" spans="1:10" ht="12.75">
      <c r="A2106" s="537" t="s">
        <v>1487</v>
      </c>
      <c r="B2106" s="537" t="s">
        <v>3498</v>
      </c>
      <c r="C2106" s="659" t="s">
        <v>3499</v>
      </c>
      <c r="D2106" s="659"/>
      <c r="E2106" s="659"/>
      <c r="F2106" s="659"/>
      <c r="G2106" s="660"/>
      <c r="H2106" s="584" t="s">
        <v>3500</v>
      </c>
      <c r="I2106" s="531" t="s">
        <v>3500</v>
      </c>
      <c r="J2106" s="532">
        <v>100</v>
      </c>
    </row>
    <row r="2107" spans="1:10" ht="12.75">
      <c r="A2107" s="537" t="s">
        <v>311</v>
      </c>
      <c r="B2107" s="537" t="s">
        <v>488</v>
      </c>
      <c r="C2107" s="659" t="s">
        <v>489</v>
      </c>
      <c r="D2107" s="659"/>
      <c r="E2107" s="659"/>
      <c r="F2107" s="659"/>
      <c r="G2107" s="660"/>
      <c r="H2107" s="584" t="s">
        <v>3500</v>
      </c>
      <c r="I2107" s="531" t="s">
        <v>3500</v>
      </c>
      <c r="J2107" s="532">
        <v>100</v>
      </c>
    </row>
    <row r="2108" spans="1:10" ht="12.75">
      <c r="A2108" s="551" t="s">
        <v>311</v>
      </c>
      <c r="B2108" s="551" t="s">
        <v>496</v>
      </c>
      <c r="C2108" s="657" t="s">
        <v>497</v>
      </c>
      <c r="D2108" s="657"/>
      <c r="E2108" s="657"/>
      <c r="F2108" s="657"/>
      <c r="G2108" s="658"/>
      <c r="H2108" s="582" t="s">
        <v>311</v>
      </c>
      <c r="I2108" s="530" t="s">
        <v>3500</v>
      </c>
      <c r="J2108" s="532"/>
    </row>
    <row r="2109" spans="1:10" ht="12.75">
      <c r="A2109" s="537" t="s">
        <v>1487</v>
      </c>
      <c r="B2109" s="537" t="s">
        <v>3501</v>
      </c>
      <c r="C2109" s="659" t="s">
        <v>3502</v>
      </c>
      <c r="D2109" s="659"/>
      <c r="E2109" s="659"/>
      <c r="F2109" s="659"/>
      <c r="G2109" s="660"/>
      <c r="H2109" s="584" t="s">
        <v>1215</v>
      </c>
      <c r="I2109" s="531" t="s">
        <v>3503</v>
      </c>
      <c r="J2109" s="532">
        <v>98.52476</v>
      </c>
    </row>
    <row r="2110" spans="1:10" ht="12.75">
      <c r="A2110" s="537" t="s">
        <v>311</v>
      </c>
      <c r="B2110" s="537" t="s">
        <v>488</v>
      </c>
      <c r="C2110" s="659" t="s">
        <v>489</v>
      </c>
      <c r="D2110" s="659"/>
      <c r="E2110" s="659"/>
      <c r="F2110" s="659"/>
      <c r="G2110" s="660"/>
      <c r="H2110" s="584" t="s">
        <v>1215</v>
      </c>
      <c r="I2110" s="531" t="s">
        <v>3503</v>
      </c>
      <c r="J2110" s="532">
        <v>98.52476</v>
      </c>
    </row>
    <row r="2111" spans="1:10" ht="12.75">
      <c r="A2111" s="551" t="s">
        <v>311</v>
      </c>
      <c r="B2111" s="551" t="s">
        <v>496</v>
      </c>
      <c r="C2111" s="657" t="s">
        <v>497</v>
      </c>
      <c r="D2111" s="657"/>
      <c r="E2111" s="657"/>
      <c r="F2111" s="657"/>
      <c r="G2111" s="658"/>
      <c r="H2111" s="582" t="s">
        <v>311</v>
      </c>
      <c r="I2111" s="530" t="s">
        <v>3503</v>
      </c>
      <c r="J2111" s="532"/>
    </row>
    <row r="2112" spans="1:10" ht="12.75">
      <c r="A2112" s="537" t="s">
        <v>1487</v>
      </c>
      <c r="B2112" s="537" t="s">
        <v>3504</v>
      </c>
      <c r="C2112" s="659" t="s">
        <v>3505</v>
      </c>
      <c r="D2112" s="659"/>
      <c r="E2112" s="659"/>
      <c r="F2112" s="659"/>
      <c r="G2112" s="660"/>
      <c r="H2112" s="584" t="s">
        <v>3358</v>
      </c>
      <c r="I2112" s="531" t="s">
        <v>3506</v>
      </c>
      <c r="J2112" s="532">
        <v>100.255066</v>
      </c>
    </row>
    <row r="2113" spans="1:10" ht="12.75">
      <c r="A2113" s="537" t="s">
        <v>311</v>
      </c>
      <c r="B2113" s="537" t="s">
        <v>488</v>
      </c>
      <c r="C2113" s="659" t="s">
        <v>489</v>
      </c>
      <c r="D2113" s="659"/>
      <c r="E2113" s="659"/>
      <c r="F2113" s="659"/>
      <c r="G2113" s="660"/>
      <c r="H2113" s="584" t="s">
        <v>3358</v>
      </c>
      <c r="I2113" s="531" t="s">
        <v>3506</v>
      </c>
      <c r="J2113" s="532">
        <v>100.255066</v>
      </c>
    </row>
    <row r="2114" spans="1:10" ht="12.75">
      <c r="A2114" s="551" t="s">
        <v>311</v>
      </c>
      <c r="B2114" s="551" t="s">
        <v>496</v>
      </c>
      <c r="C2114" s="657" t="s">
        <v>497</v>
      </c>
      <c r="D2114" s="657"/>
      <c r="E2114" s="657"/>
      <c r="F2114" s="657"/>
      <c r="G2114" s="658"/>
      <c r="H2114" s="582" t="s">
        <v>311</v>
      </c>
      <c r="I2114" s="530" t="s">
        <v>3506</v>
      </c>
      <c r="J2114" s="532"/>
    </row>
    <row r="2115" spans="1:10" ht="12.75">
      <c r="A2115" s="537" t="s">
        <v>1487</v>
      </c>
      <c r="B2115" s="537" t="s">
        <v>3507</v>
      </c>
      <c r="C2115" s="659" t="s">
        <v>3508</v>
      </c>
      <c r="D2115" s="659"/>
      <c r="E2115" s="659"/>
      <c r="F2115" s="659"/>
      <c r="G2115" s="660"/>
      <c r="H2115" s="584" t="s">
        <v>1483</v>
      </c>
      <c r="I2115" s="531" t="s">
        <v>3509</v>
      </c>
      <c r="J2115" s="532">
        <v>105.9575</v>
      </c>
    </row>
    <row r="2116" spans="1:10" ht="12.75">
      <c r="A2116" s="537" t="s">
        <v>311</v>
      </c>
      <c r="B2116" s="537" t="s">
        <v>488</v>
      </c>
      <c r="C2116" s="659" t="s">
        <v>489</v>
      </c>
      <c r="D2116" s="659"/>
      <c r="E2116" s="659"/>
      <c r="F2116" s="659"/>
      <c r="G2116" s="660"/>
      <c r="H2116" s="584" t="s">
        <v>1483</v>
      </c>
      <c r="I2116" s="531" t="s">
        <v>3509</v>
      </c>
      <c r="J2116" s="532">
        <v>105.9575</v>
      </c>
    </row>
    <row r="2117" spans="1:10" ht="12.75">
      <c r="A2117" s="551" t="s">
        <v>311</v>
      </c>
      <c r="B2117" s="551" t="s">
        <v>496</v>
      </c>
      <c r="C2117" s="657" t="s">
        <v>497</v>
      </c>
      <c r="D2117" s="657"/>
      <c r="E2117" s="657"/>
      <c r="F2117" s="657"/>
      <c r="G2117" s="658"/>
      <c r="H2117" s="582" t="s">
        <v>311</v>
      </c>
      <c r="I2117" s="530" t="s">
        <v>3509</v>
      </c>
      <c r="J2117" s="532"/>
    </row>
    <row r="2118" spans="1:10" ht="12.75">
      <c r="A2118" s="537" t="s">
        <v>1487</v>
      </c>
      <c r="B2118" s="537" t="s">
        <v>3510</v>
      </c>
      <c r="C2118" s="659" t="s">
        <v>3511</v>
      </c>
      <c r="D2118" s="659"/>
      <c r="E2118" s="659"/>
      <c r="F2118" s="659"/>
      <c r="G2118" s="660"/>
      <c r="H2118" s="584" t="s">
        <v>1467</v>
      </c>
      <c r="I2118" s="531" t="s">
        <v>3512</v>
      </c>
      <c r="J2118" s="532">
        <v>89.9025</v>
      </c>
    </row>
    <row r="2119" spans="1:10" ht="12.75">
      <c r="A2119" s="537" t="s">
        <v>311</v>
      </c>
      <c r="B2119" s="537" t="s">
        <v>488</v>
      </c>
      <c r="C2119" s="659" t="s">
        <v>489</v>
      </c>
      <c r="D2119" s="659"/>
      <c r="E2119" s="659"/>
      <c r="F2119" s="659"/>
      <c r="G2119" s="660"/>
      <c r="H2119" s="584" t="s">
        <v>1467</v>
      </c>
      <c r="I2119" s="531" t="s">
        <v>3512</v>
      </c>
      <c r="J2119" s="532">
        <v>89.9025</v>
      </c>
    </row>
    <row r="2120" spans="1:10" ht="12.75">
      <c r="A2120" s="551" t="s">
        <v>311</v>
      </c>
      <c r="B2120" s="551" t="s">
        <v>496</v>
      </c>
      <c r="C2120" s="657" t="s">
        <v>497</v>
      </c>
      <c r="D2120" s="657"/>
      <c r="E2120" s="657"/>
      <c r="F2120" s="657"/>
      <c r="G2120" s="658"/>
      <c r="H2120" s="582" t="s">
        <v>311</v>
      </c>
      <c r="I2120" s="530" t="s">
        <v>3512</v>
      </c>
      <c r="J2120" s="532"/>
    </row>
    <row r="2121" spans="1:10" ht="12.75">
      <c r="A2121" s="537" t="s">
        <v>1487</v>
      </c>
      <c r="B2121" s="537" t="s">
        <v>3513</v>
      </c>
      <c r="C2121" s="659" t="s">
        <v>3514</v>
      </c>
      <c r="D2121" s="659"/>
      <c r="E2121" s="659"/>
      <c r="F2121" s="659"/>
      <c r="G2121" s="660"/>
      <c r="H2121" s="584" t="s">
        <v>3515</v>
      </c>
      <c r="I2121" s="531" t="s">
        <v>3516</v>
      </c>
      <c r="J2121" s="532">
        <v>98.7233783018868</v>
      </c>
    </row>
    <row r="2122" spans="1:10" ht="12.75">
      <c r="A2122" s="537" t="s">
        <v>311</v>
      </c>
      <c r="B2122" s="537" t="s">
        <v>474</v>
      </c>
      <c r="C2122" s="659" t="s">
        <v>475</v>
      </c>
      <c r="D2122" s="659"/>
      <c r="E2122" s="659"/>
      <c r="F2122" s="659"/>
      <c r="G2122" s="660"/>
      <c r="H2122" s="584" t="s">
        <v>3517</v>
      </c>
      <c r="I2122" s="531" t="s">
        <v>3518</v>
      </c>
      <c r="J2122" s="532">
        <v>100.01940590405904</v>
      </c>
    </row>
    <row r="2123" spans="1:10" ht="12.75">
      <c r="A2123" s="551" t="s">
        <v>311</v>
      </c>
      <c r="B2123" s="551" t="s">
        <v>480</v>
      </c>
      <c r="C2123" s="657" t="s">
        <v>481</v>
      </c>
      <c r="D2123" s="657"/>
      <c r="E2123" s="657"/>
      <c r="F2123" s="657"/>
      <c r="G2123" s="658"/>
      <c r="H2123" s="582" t="s">
        <v>311</v>
      </c>
      <c r="I2123" s="530" t="s">
        <v>3518</v>
      </c>
      <c r="J2123" s="532"/>
    </row>
    <row r="2124" spans="1:10" ht="12.75">
      <c r="A2124" s="537" t="s">
        <v>311</v>
      </c>
      <c r="B2124" s="537" t="s">
        <v>488</v>
      </c>
      <c r="C2124" s="659" t="s">
        <v>489</v>
      </c>
      <c r="D2124" s="659"/>
      <c r="E2124" s="659"/>
      <c r="F2124" s="659"/>
      <c r="G2124" s="660"/>
      <c r="H2124" s="584" t="s">
        <v>3519</v>
      </c>
      <c r="I2124" s="531" t="s">
        <v>3520</v>
      </c>
      <c r="J2124" s="532">
        <v>98.27822813688213</v>
      </c>
    </row>
    <row r="2125" spans="1:10" ht="12.75">
      <c r="A2125" s="551" t="s">
        <v>311</v>
      </c>
      <c r="B2125" s="551" t="s">
        <v>496</v>
      </c>
      <c r="C2125" s="657" t="s">
        <v>497</v>
      </c>
      <c r="D2125" s="657"/>
      <c r="E2125" s="657"/>
      <c r="F2125" s="657"/>
      <c r="G2125" s="658"/>
      <c r="H2125" s="582" t="s">
        <v>311</v>
      </c>
      <c r="I2125" s="530" t="s">
        <v>3520</v>
      </c>
      <c r="J2125" s="532"/>
    </row>
    <row r="2126" spans="1:10" ht="12.75">
      <c r="A2126" s="537" t="s">
        <v>3521</v>
      </c>
      <c r="B2126" s="537" t="s">
        <v>3522</v>
      </c>
      <c r="C2126" s="659" t="s">
        <v>3523</v>
      </c>
      <c r="D2126" s="659"/>
      <c r="E2126" s="659"/>
      <c r="F2126" s="659"/>
      <c r="G2126" s="660"/>
      <c r="H2126" s="584" t="s">
        <v>1209</v>
      </c>
      <c r="I2126" s="531" t="s">
        <v>3524</v>
      </c>
      <c r="J2126" s="532">
        <v>80.45101714285714</v>
      </c>
    </row>
    <row r="2127" spans="1:10" ht="12.75">
      <c r="A2127" s="537" t="s">
        <v>311</v>
      </c>
      <c r="B2127" s="537" t="s">
        <v>488</v>
      </c>
      <c r="C2127" s="659" t="s">
        <v>489</v>
      </c>
      <c r="D2127" s="659"/>
      <c r="E2127" s="659"/>
      <c r="F2127" s="659"/>
      <c r="G2127" s="660"/>
      <c r="H2127" s="584" t="s">
        <v>1209</v>
      </c>
      <c r="I2127" s="531" t="s">
        <v>3524</v>
      </c>
      <c r="J2127" s="532">
        <v>80.45101714285714</v>
      </c>
    </row>
    <row r="2128" spans="1:10" ht="12.75">
      <c r="A2128" s="551" t="s">
        <v>311</v>
      </c>
      <c r="B2128" s="551" t="s">
        <v>496</v>
      </c>
      <c r="C2128" s="657" t="s">
        <v>497</v>
      </c>
      <c r="D2128" s="657"/>
      <c r="E2128" s="657"/>
      <c r="F2128" s="657"/>
      <c r="G2128" s="658"/>
      <c r="H2128" s="582" t="s">
        <v>311</v>
      </c>
      <c r="I2128" s="530" t="s">
        <v>3524</v>
      </c>
      <c r="J2128" s="532"/>
    </row>
    <row r="2129" spans="1:10" ht="12.75">
      <c r="A2129" s="537" t="s">
        <v>3525</v>
      </c>
      <c r="B2129" s="537" t="s">
        <v>3526</v>
      </c>
      <c r="C2129" s="659" t="s">
        <v>3527</v>
      </c>
      <c r="D2129" s="659"/>
      <c r="E2129" s="659"/>
      <c r="F2129" s="659"/>
      <c r="G2129" s="660"/>
      <c r="H2129" s="584" t="s">
        <v>3528</v>
      </c>
      <c r="I2129" s="531" t="s">
        <v>3529</v>
      </c>
      <c r="J2129" s="532">
        <v>66.79931764705883</v>
      </c>
    </row>
    <row r="2130" spans="1:10" ht="12.75">
      <c r="A2130" s="537" t="s">
        <v>311</v>
      </c>
      <c r="B2130" s="537" t="s">
        <v>488</v>
      </c>
      <c r="C2130" s="659" t="s">
        <v>489</v>
      </c>
      <c r="D2130" s="659"/>
      <c r="E2130" s="659"/>
      <c r="F2130" s="659"/>
      <c r="G2130" s="660"/>
      <c r="H2130" s="584" t="s">
        <v>3528</v>
      </c>
      <c r="I2130" s="531" t="s">
        <v>3529</v>
      </c>
      <c r="J2130" s="532">
        <v>66.79931764705883</v>
      </c>
    </row>
    <row r="2131" spans="1:10" ht="12.75">
      <c r="A2131" s="551" t="s">
        <v>311</v>
      </c>
      <c r="B2131" s="551" t="s">
        <v>492</v>
      </c>
      <c r="C2131" s="657" t="s">
        <v>493</v>
      </c>
      <c r="D2131" s="657"/>
      <c r="E2131" s="657"/>
      <c r="F2131" s="657"/>
      <c r="G2131" s="658"/>
      <c r="H2131" s="582" t="s">
        <v>311</v>
      </c>
      <c r="I2131" s="530" t="s">
        <v>3529</v>
      </c>
      <c r="J2131" s="532"/>
    </row>
    <row r="2132" spans="1:10" ht="12.75">
      <c r="A2132" s="537" t="s">
        <v>3525</v>
      </c>
      <c r="B2132" s="537" t="s">
        <v>3530</v>
      </c>
      <c r="C2132" s="659" t="s">
        <v>3531</v>
      </c>
      <c r="D2132" s="659"/>
      <c r="E2132" s="659"/>
      <c r="F2132" s="659"/>
      <c r="G2132" s="660"/>
      <c r="H2132" s="584" t="s">
        <v>1492</v>
      </c>
      <c r="I2132" s="531" t="s">
        <v>3532</v>
      </c>
      <c r="J2132" s="532">
        <v>95.83416</v>
      </c>
    </row>
    <row r="2133" spans="1:10" ht="12.75">
      <c r="A2133" s="537" t="s">
        <v>311</v>
      </c>
      <c r="B2133" s="537" t="s">
        <v>488</v>
      </c>
      <c r="C2133" s="659" t="s">
        <v>489</v>
      </c>
      <c r="D2133" s="659"/>
      <c r="E2133" s="659"/>
      <c r="F2133" s="659"/>
      <c r="G2133" s="660"/>
      <c r="H2133" s="584" t="s">
        <v>1492</v>
      </c>
      <c r="I2133" s="531" t="s">
        <v>3532</v>
      </c>
      <c r="J2133" s="532">
        <v>95.83416</v>
      </c>
    </row>
    <row r="2134" spans="1:10" ht="12.75">
      <c r="A2134" s="551" t="s">
        <v>311</v>
      </c>
      <c r="B2134" s="551" t="s">
        <v>492</v>
      </c>
      <c r="C2134" s="657" t="s">
        <v>493</v>
      </c>
      <c r="D2134" s="657"/>
      <c r="E2134" s="657"/>
      <c r="F2134" s="657"/>
      <c r="G2134" s="658"/>
      <c r="H2134" s="582" t="s">
        <v>311</v>
      </c>
      <c r="I2134" s="530" t="s">
        <v>3532</v>
      </c>
      <c r="J2134" s="532"/>
    </row>
    <row r="2135" spans="1:10" ht="12.75">
      <c r="A2135" s="537" t="s">
        <v>1734</v>
      </c>
      <c r="B2135" s="537" t="s">
        <v>3533</v>
      </c>
      <c r="C2135" s="659" t="s">
        <v>3534</v>
      </c>
      <c r="D2135" s="659"/>
      <c r="E2135" s="659"/>
      <c r="F2135" s="659"/>
      <c r="G2135" s="660"/>
      <c r="H2135" s="584" t="s">
        <v>3535</v>
      </c>
      <c r="I2135" s="531" t="s">
        <v>3536</v>
      </c>
      <c r="J2135" s="532">
        <v>86.65335555555555</v>
      </c>
    </row>
    <row r="2136" spans="1:10" ht="12.75">
      <c r="A2136" s="537" t="s">
        <v>311</v>
      </c>
      <c r="B2136" s="537" t="s">
        <v>488</v>
      </c>
      <c r="C2136" s="659" t="s">
        <v>489</v>
      </c>
      <c r="D2136" s="659"/>
      <c r="E2136" s="659"/>
      <c r="F2136" s="659"/>
      <c r="G2136" s="660"/>
      <c r="H2136" s="584" t="s">
        <v>3535</v>
      </c>
      <c r="I2136" s="531" t="s">
        <v>3536</v>
      </c>
      <c r="J2136" s="532">
        <v>86.65335555555555</v>
      </c>
    </row>
    <row r="2137" spans="1:10" ht="12.75">
      <c r="A2137" s="551" t="s">
        <v>311</v>
      </c>
      <c r="B2137" s="551" t="s">
        <v>492</v>
      </c>
      <c r="C2137" s="657" t="s">
        <v>493</v>
      </c>
      <c r="D2137" s="657"/>
      <c r="E2137" s="657"/>
      <c r="F2137" s="657"/>
      <c r="G2137" s="658"/>
      <c r="H2137" s="582" t="s">
        <v>311</v>
      </c>
      <c r="I2137" s="530" t="s">
        <v>3536</v>
      </c>
      <c r="J2137" s="532"/>
    </row>
    <row r="2138" spans="1:10" ht="12.75">
      <c r="A2138" s="551"/>
      <c r="B2138" s="551"/>
      <c r="C2138" s="552"/>
      <c r="D2138" s="552"/>
      <c r="E2138" s="552"/>
      <c r="F2138" s="552"/>
      <c r="G2138" s="553"/>
      <c r="H2138" s="582"/>
      <c r="I2138" s="530"/>
      <c r="J2138" s="532"/>
    </row>
    <row r="2139" spans="1:10" ht="12.75">
      <c r="A2139" s="537" t="s">
        <v>311</v>
      </c>
      <c r="B2139" s="537" t="s">
        <v>3537</v>
      </c>
      <c r="C2139" s="659" t="s">
        <v>3538</v>
      </c>
      <c r="D2139" s="659"/>
      <c r="E2139" s="659"/>
      <c r="F2139" s="659"/>
      <c r="G2139" s="660"/>
      <c r="H2139" s="584" t="s">
        <v>3539</v>
      </c>
      <c r="I2139" s="531" t="s">
        <v>3540</v>
      </c>
      <c r="J2139" s="532">
        <v>76.66879686696082</v>
      </c>
    </row>
    <row r="2140" spans="1:10" ht="12.75">
      <c r="A2140" s="537" t="s">
        <v>3446</v>
      </c>
      <c r="B2140" s="537" t="s">
        <v>3541</v>
      </c>
      <c r="C2140" s="659" t="s">
        <v>3542</v>
      </c>
      <c r="D2140" s="659"/>
      <c r="E2140" s="659"/>
      <c r="F2140" s="659"/>
      <c r="G2140" s="660"/>
      <c r="H2140" s="584" t="s">
        <v>3543</v>
      </c>
      <c r="I2140" s="531" t="s">
        <v>3544</v>
      </c>
      <c r="J2140" s="532">
        <v>99.99885579937305</v>
      </c>
    </row>
    <row r="2141" spans="1:10" ht="12.75">
      <c r="A2141" s="537" t="s">
        <v>311</v>
      </c>
      <c r="B2141" s="537" t="s">
        <v>599</v>
      </c>
      <c r="C2141" s="659" t="s">
        <v>600</v>
      </c>
      <c r="D2141" s="659"/>
      <c r="E2141" s="659"/>
      <c r="F2141" s="659"/>
      <c r="G2141" s="660"/>
      <c r="H2141" s="584" t="s">
        <v>3543</v>
      </c>
      <c r="I2141" s="531" t="s">
        <v>3544</v>
      </c>
      <c r="J2141" s="532">
        <v>99.99885579937305</v>
      </c>
    </row>
    <row r="2142" spans="1:10" ht="12.75">
      <c r="A2142" s="551" t="s">
        <v>311</v>
      </c>
      <c r="B2142" s="551" t="s">
        <v>604</v>
      </c>
      <c r="C2142" s="657" t="s">
        <v>433</v>
      </c>
      <c r="D2142" s="657"/>
      <c r="E2142" s="657"/>
      <c r="F2142" s="657"/>
      <c r="G2142" s="658"/>
      <c r="H2142" s="582" t="s">
        <v>311</v>
      </c>
      <c r="I2142" s="530" t="s">
        <v>3544</v>
      </c>
      <c r="J2142" s="532"/>
    </row>
    <row r="2143" spans="1:10" ht="12.75">
      <c r="A2143" s="537" t="s">
        <v>3446</v>
      </c>
      <c r="B2143" s="537" t="s">
        <v>3545</v>
      </c>
      <c r="C2143" s="659" t="s">
        <v>3546</v>
      </c>
      <c r="D2143" s="659"/>
      <c r="E2143" s="659"/>
      <c r="F2143" s="659"/>
      <c r="G2143" s="660"/>
      <c r="H2143" s="584" t="s">
        <v>3547</v>
      </c>
      <c r="I2143" s="531" t="s">
        <v>3548</v>
      </c>
      <c r="J2143" s="532">
        <v>85.92235023041475</v>
      </c>
    </row>
    <row r="2144" spans="1:10" ht="12.75">
      <c r="A2144" s="537" t="s">
        <v>311</v>
      </c>
      <c r="B2144" s="537" t="s">
        <v>599</v>
      </c>
      <c r="C2144" s="659" t="s">
        <v>600</v>
      </c>
      <c r="D2144" s="659"/>
      <c r="E2144" s="659"/>
      <c r="F2144" s="659"/>
      <c r="G2144" s="660"/>
      <c r="H2144" s="584" t="s">
        <v>3547</v>
      </c>
      <c r="I2144" s="531" t="s">
        <v>3548</v>
      </c>
      <c r="J2144" s="532">
        <v>85.92235023041475</v>
      </c>
    </row>
    <row r="2145" spans="1:10" ht="12.75">
      <c r="A2145" s="551" t="s">
        <v>311</v>
      </c>
      <c r="B2145" s="551" t="s">
        <v>604</v>
      </c>
      <c r="C2145" s="657" t="s">
        <v>433</v>
      </c>
      <c r="D2145" s="657"/>
      <c r="E2145" s="657"/>
      <c r="F2145" s="657"/>
      <c r="G2145" s="658"/>
      <c r="H2145" s="582" t="s">
        <v>311</v>
      </c>
      <c r="I2145" s="530" t="s">
        <v>3548</v>
      </c>
      <c r="J2145" s="532"/>
    </row>
    <row r="2146" spans="1:10" ht="12.75">
      <c r="A2146" s="537" t="s">
        <v>3462</v>
      </c>
      <c r="B2146" s="537" t="s">
        <v>3549</v>
      </c>
      <c r="C2146" s="659" t="s">
        <v>3550</v>
      </c>
      <c r="D2146" s="659"/>
      <c r="E2146" s="659"/>
      <c r="F2146" s="659"/>
      <c r="G2146" s="660"/>
      <c r="H2146" s="584" t="s">
        <v>3551</v>
      </c>
      <c r="I2146" s="531" t="s">
        <v>3552</v>
      </c>
      <c r="J2146" s="532">
        <v>98.63961794429382</v>
      </c>
    </row>
    <row r="2147" spans="1:10" ht="12.75">
      <c r="A2147" s="537" t="s">
        <v>311</v>
      </c>
      <c r="B2147" s="537" t="s">
        <v>599</v>
      </c>
      <c r="C2147" s="659" t="s">
        <v>600</v>
      </c>
      <c r="D2147" s="659"/>
      <c r="E2147" s="659"/>
      <c r="F2147" s="659"/>
      <c r="G2147" s="660"/>
      <c r="H2147" s="584" t="s">
        <v>3551</v>
      </c>
      <c r="I2147" s="531" t="s">
        <v>3552</v>
      </c>
      <c r="J2147" s="532">
        <v>98.63961794429382</v>
      </c>
    </row>
    <row r="2148" spans="1:10" ht="12.75">
      <c r="A2148" s="551" t="s">
        <v>311</v>
      </c>
      <c r="B2148" s="551" t="s">
        <v>602</v>
      </c>
      <c r="C2148" s="657" t="s">
        <v>603</v>
      </c>
      <c r="D2148" s="657"/>
      <c r="E2148" s="657"/>
      <c r="F2148" s="657"/>
      <c r="G2148" s="658"/>
      <c r="H2148" s="582" t="s">
        <v>311</v>
      </c>
      <c r="I2148" s="530" t="s">
        <v>3552</v>
      </c>
      <c r="J2148" s="532"/>
    </row>
    <row r="2149" spans="1:10" ht="12.75">
      <c r="A2149" s="537" t="s">
        <v>3462</v>
      </c>
      <c r="B2149" s="537" t="s">
        <v>3553</v>
      </c>
      <c r="C2149" s="659" t="s">
        <v>3554</v>
      </c>
      <c r="D2149" s="659"/>
      <c r="E2149" s="659"/>
      <c r="F2149" s="659"/>
      <c r="G2149" s="660"/>
      <c r="H2149" s="584" t="s">
        <v>3555</v>
      </c>
      <c r="I2149" s="531" t="s">
        <v>3556</v>
      </c>
      <c r="J2149" s="532">
        <v>97.15888349999999</v>
      </c>
    </row>
    <row r="2150" spans="1:10" ht="12.75">
      <c r="A2150" s="537" t="s">
        <v>311</v>
      </c>
      <c r="B2150" s="537" t="s">
        <v>599</v>
      </c>
      <c r="C2150" s="659" t="s">
        <v>600</v>
      </c>
      <c r="D2150" s="659"/>
      <c r="E2150" s="659"/>
      <c r="F2150" s="659"/>
      <c r="G2150" s="660"/>
      <c r="H2150" s="584" t="s">
        <v>3555</v>
      </c>
      <c r="I2150" s="531" t="s">
        <v>3556</v>
      </c>
      <c r="J2150" s="532">
        <v>97.15888349999999</v>
      </c>
    </row>
    <row r="2151" spans="1:10" ht="12.75">
      <c r="A2151" s="551" t="s">
        <v>311</v>
      </c>
      <c r="B2151" s="551" t="s">
        <v>602</v>
      </c>
      <c r="C2151" s="657" t="s">
        <v>603</v>
      </c>
      <c r="D2151" s="657"/>
      <c r="E2151" s="657"/>
      <c r="F2151" s="657"/>
      <c r="G2151" s="658"/>
      <c r="H2151" s="582" t="s">
        <v>311</v>
      </c>
      <c r="I2151" s="530" t="s">
        <v>3556</v>
      </c>
      <c r="J2151" s="532"/>
    </row>
    <row r="2152" spans="1:10" ht="12.75">
      <c r="A2152" s="537" t="s">
        <v>3462</v>
      </c>
      <c r="B2152" s="537" t="s">
        <v>3557</v>
      </c>
      <c r="C2152" s="659" t="s">
        <v>3558</v>
      </c>
      <c r="D2152" s="659"/>
      <c r="E2152" s="659"/>
      <c r="F2152" s="659"/>
      <c r="G2152" s="660"/>
      <c r="H2152" s="584" t="s">
        <v>3559</v>
      </c>
      <c r="I2152" s="531" t="s">
        <v>3560</v>
      </c>
      <c r="J2152" s="532">
        <v>96.18332848000001</v>
      </c>
    </row>
    <row r="2153" spans="1:10" ht="12.75">
      <c r="A2153" s="537" t="s">
        <v>311</v>
      </c>
      <c r="B2153" s="537" t="s">
        <v>599</v>
      </c>
      <c r="C2153" s="659" t="s">
        <v>600</v>
      </c>
      <c r="D2153" s="659"/>
      <c r="E2153" s="659"/>
      <c r="F2153" s="659"/>
      <c r="G2153" s="660"/>
      <c r="H2153" s="584" t="s">
        <v>3559</v>
      </c>
      <c r="I2153" s="531" t="s">
        <v>3560</v>
      </c>
      <c r="J2153" s="532">
        <v>96.18332848000001</v>
      </c>
    </row>
    <row r="2154" spans="1:10" ht="12.75">
      <c r="A2154" s="551" t="s">
        <v>311</v>
      </c>
      <c r="B2154" s="551" t="s">
        <v>602</v>
      </c>
      <c r="C2154" s="657" t="s">
        <v>603</v>
      </c>
      <c r="D2154" s="657"/>
      <c r="E2154" s="657"/>
      <c r="F2154" s="657"/>
      <c r="G2154" s="658"/>
      <c r="H2154" s="582" t="s">
        <v>311</v>
      </c>
      <c r="I2154" s="530" t="s">
        <v>3560</v>
      </c>
      <c r="J2154" s="532"/>
    </row>
    <row r="2155" spans="1:10" ht="12.75">
      <c r="A2155" s="537" t="s">
        <v>3462</v>
      </c>
      <c r="B2155" s="537" t="s">
        <v>3561</v>
      </c>
      <c r="C2155" s="659" t="s">
        <v>3562</v>
      </c>
      <c r="D2155" s="659"/>
      <c r="E2155" s="659"/>
      <c r="F2155" s="659"/>
      <c r="G2155" s="660"/>
      <c r="H2155" s="584" t="s">
        <v>3563</v>
      </c>
      <c r="I2155" s="531" t="s">
        <v>3564</v>
      </c>
      <c r="J2155" s="532">
        <v>104.0374335483871</v>
      </c>
    </row>
    <row r="2156" spans="1:10" ht="12.75">
      <c r="A2156" s="537" t="s">
        <v>311</v>
      </c>
      <c r="B2156" s="537" t="s">
        <v>599</v>
      </c>
      <c r="C2156" s="659" t="s">
        <v>600</v>
      </c>
      <c r="D2156" s="659"/>
      <c r="E2156" s="659"/>
      <c r="F2156" s="659"/>
      <c r="G2156" s="660"/>
      <c r="H2156" s="584" t="s">
        <v>3563</v>
      </c>
      <c r="I2156" s="531" t="s">
        <v>3564</v>
      </c>
      <c r="J2156" s="532">
        <v>104.0374335483871</v>
      </c>
    </row>
    <row r="2157" spans="1:10" ht="12.75">
      <c r="A2157" s="551" t="s">
        <v>311</v>
      </c>
      <c r="B2157" s="551" t="s">
        <v>602</v>
      </c>
      <c r="C2157" s="657" t="s">
        <v>603</v>
      </c>
      <c r="D2157" s="657"/>
      <c r="E2157" s="657"/>
      <c r="F2157" s="657"/>
      <c r="G2157" s="658"/>
      <c r="H2157" s="582" t="s">
        <v>311</v>
      </c>
      <c r="I2157" s="530" t="s">
        <v>3564</v>
      </c>
      <c r="J2157" s="532"/>
    </row>
    <row r="2158" spans="1:10" ht="12.75">
      <c r="A2158" s="537" t="s">
        <v>3462</v>
      </c>
      <c r="B2158" s="537" t="s">
        <v>3565</v>
      </c>
      <c r="C2158" s="659" t="s">
        <v>3566</v>
      </c>
      <c r="D2158" s="659"/>
      <c r="E2158" s="659"/>
      <c r="F2158" s="659"/>
      <c r="G2158" s="660"/>
      <c r="H2158" s="584" t="s">
        <v>3567</v>
      </c>
      <c r="I2158" s="531" t="s">
        <v>3568</v>
      </c>
      <c r="J2158" s="532">
        <v>95.41457222222223</v>
      </c>
    </row>
    <row r="2159" spans="1:10" ht="12.75">
      <c r="A2159" s="537" t="s">
        <v>311</v>
      </c>
      <c r="B2159" s="537" t="s">
        <v>599</v>
      </c>
      <c r="C2159" s="659" t="s">
        <v>600</v>
      </c>
      <c r="D2159" s="659"/>
      <c r="E2159" s="659"/>
      <c r="F2159" s="659"/>
      <c r="G2159" s="660"/>
      <c r="H2159" s="584" t="s">
        <v>3567</v>
      </c>
      <c r="I2159" s="531" t="s">
        <v>3568</v>
      </c>
      <c r="J2159" s="532">
        <v>95.41457222222223</v>
      </c>
    </row>
    <row r="2160" spans="1:10" ht="12.75">
      <c r="A2160" s="551" t="s">
        <v>311</v>
      </c>
      <c r="B2160" s="551" t="s">
        <v>602</v>
      </c>
      <c r="C2160" s="657" t="s">
        <v>603</v>
      </c>
      <c r="D2160" s="657"/>
      <c r="E2160" s="657"/>
      <c r="F2160" s="657"/>
      <c r="G2160" s="658"/>
      <c r="H2160" s="582" t="s">
        <v>311</v>
      </c>
      <c r="I2160" s="530" t="s">
        <v>3568</v>
      </c>
      <c r="J2160" s="532"/>
    </row>
    <row r="2161" spans="1:10" ht="12.75">
      <c r="A2161" s="537" t="s">
        <v>3462</v>
      </c>
      <c r="B2161" s="537" t="s">
        <v>3569</v>
      </c>
      <c r="C2161" s="659" t="s">
        <v>3570</v>
      </c>
      <c r="D2161" s="659"/>
      <c r="E2161" s="659"/>
      <c r="F2161" s="659"/>
      <c r="G2161" s="660"/>
      <c r="H2161" s="584" t="s">
        <v>3571</v>
      </c>
      <c r="I2161" s="531" t="s">
        <v>3572</v>
      </c>
      <c r="J2161" s="532">
        <v>95.54163766666667</v>
      </c>
    </row>
    <row r="2162" spans="1:10" ht="12.75">
      <c r="A2162" s="537" t="s">
        <v>311</v>
      </c>
      <c r="B2162" s="537" t="s">
        <v>591</v>
      </c>
      <c r="C2162" s="659" t="s">
        <v>592</v>
      </c>
      <c r="D2162" s="659"/>
      <c r="E2162" s="659"/>
      <c r="F2162" s="659"/>
      <c r="G2162" s="660"/>
      <c r="H2162" s="584" t="s">
        <v>3571</v>
      </c>
      <c r="I2162" s="531" t="s">
        <v>3572</v>
      </c>
      <c r="J2162" s="532">
        <v>95.54163766666667</v>
      </c>
    </row>
    <row r="2163" spans="1:10" ht="12.75">
      <c r="A2163" s="551" t="s">
        <v>311</v>
      </c>
      <c r="B2163" s="551" t="s">
        <v>595</v>
      </c>
      <c r="C2163" s="657" t="s">
        <v>596</v>
      </c>
      <c r="D2163" s="657"/>
      <c r="E2163" s="657"/>
      <c r="F2163" s="657"/>
      <c r="G2163" s="658"/>
      <c r="H2163" s="582" t="s">
        <v>311</v>
      </c>
      <c r="I2163" s="530" t="s">
        <v>3572</v>
      </c>
      <c r="J2163" s="532"/>
    </row>
    <row r="2164" spans="1:10" ht="12.75">
      <c r="A2164" s="537" t="s">
        <v>3462</v>
      </c>
      <c r="B2164" s="537" t="s">
        <v>3573</v>
      </c>
      <c r="C2164" s="659" t="s">
        <v>3574</v>
      </c>
      <c r="D2164" s="659"/>
      <c r="E2164" s="659"/>
      <c r="F2164" s="659"/>
      <c r="G2164" s="660"/>
      <c r="H2164" s="584" t="s">
        <v>1467</v>
      </c>
      <c r="I2164" s="531" t="s">
        <v>3575</v>
      </c>
      <c r="J2164" s="532">
        <v>32.8125</v>
      </c>
    </row>
    <row r="2165" spans="1:10" ht="12.75">
      <c r="A2165" s="537" t="s">
        <v>311</v>
      </c>
      <c r="B2165" s="537" t="s">
        <v>599</v>
      </c>
      <c r="C2165" s="659" t="s">
        <v>600</v>
      </c>
      <c r="D2165" s="659"/>
      <c r="E2165" s="659"/>
      <c r="F2165" s="659"/>
      <c r="G2165" s="660"/>
      <c r="H2165" s="584" t="s">
        <v>1467</v>
      </c>
      <c r="I2165" s="531" t="s">
        <v>3575</v>
      </c>
      <c r="J2165" s="532">
        <v>32.8125</v>
      </c>
    </row>
    <row r="2166" spans="1:10" ht="12.75">
      <c r="A2166" s="551" t="s">
        <v>311</v>
      </c>
      <c r="B2166" s="551" t="s">
        <v>602</v>
      </c>
      <c r="C2166" s="657" t="s">
        <v>603</v>
      </c>
      <c r="D2166" s="657"/>
      <c r="E2166" s="657"/>
      <c r="F2166" s="657"/>
      <c r="G2166" s="658"/>
      <c r="H2166" s="582" t="s">
        <v>311</v>
      </c>
      <c r="I2166" s="530" t="s">
        <v>3575</v>
      </c>
      <c r="J2166" s="532"/>
    </row>
    <row r="2167" spans="1:10" ht="12.75">
      <c r="A2167" s="537" t="s">
        <v>3462</v>
      </c>
      <c r="B2167" s="537" t="s">
        <v>3576</v>
      </c>
      <c r="C2167" s="659" t="s">
        <v>3577</v>
      </c>
      <c r="D2167" s="659"/>
      <c r="E2167" s="659"/>
      <c r="F2167" s="659"/>
      <c r="G2167" s="660"/>
      <c r="H2167" s="584" t="s">
        <v>3578</v>
      </c>
      <c r="I2167" s="531" t="s">
        <v>3579</v>
      </c>
      <c r="J2167" s="532">
        <v>93.26532258064516</v>
      </c>
    </row>
    <row r="2168" spans="1:10" ht="12.75">
      <c r="A2168" s="537" t="s">
        <v>311</v>
      </c>
      <c r="B2168" s="537" t="s">
        <v>605</v>
      </c>
      <c r="C2168" s="659" t="s">
        <v>606</v>
      </c>
      <c r="D2168" s="659"/>
      <c r="E2168" s="659"/>
      <c r="F2168" s="659"/>
      <c r="G2168" s="660"/>
      <c r="H2168" s="584" t="s">
        <v>3578</v>
      </c>
      <c r="I2168" s="531" t="s">
        <v>3579</v>
      </c>
      <c r="J2168" s="532">
        <v>93.26532258064516</v>
      </c>
    </row>
    <row r="2169" spans="1:10" ht="12.75">
      <c r="A2169" s="551" t="s">
        <v>311</v>
      </c>
      <c r="B2169" s="551" t="s">
        <v>612</v>
      </c>
      <c r="C2169" s="657" t="s">
        <v>437</v>
      </c>
      <c r="D2169" s="657"/>
      <c r="E2169" s="657"/>
      <c r="F2169" s="657"/>
      <c r="G2169" s="658"/>
      <c r="H2169" s="582" t="s">
        <v>311</v>
      </c>
      <c r="I2169" s="530" t="s">
        <v>3579</v>
      </c>
      <c r="J2169" s="532"/>
    </row>
    <row r="2170" spans="1:10" ht="12.75">
      <c r="A2170" s="537" t="s">
        <v>3580</v>
      </c>
      <c r="B2170" s="537" t="s">
        <v>3581</v>
      </c>
      <c r="C2170" s="659" t="s">
        <v>3582</v>
      </c>
      <c r="D2170" s="659"/>
      <c r="E2170" s="659"/>
      <c r="F2170" s="659"/>
      <c r="G2170" s="660"/>
      <c r="H2170" s="584" t="s">
        <v>1492</v>
      </c>
      <c r="I2170" s="531" t="s">
        <v>3583</v>
      </c>
      <c r="J2170" s="532">
        <v>55.09376</v>
      </c>
    </row>
    <row r="2171" spans="1:10" ht="12.75">
      <c r="A2171" s="537" t="s">
        <v>311</v>
      </c>
      <c r="B2171" s="537" t="s">
        <v>599</v>
      </c>
      <c r="C2171" s="659" t="s">
        <v>600</v>
      </c>
      <c r="D2171" s="659"/>
      <c r="E2171" s="659"/>
      <c r="F2171" s="659"/>
      <c r="G2171" s="660"/>
      <c r="H2171" s="584" t="s">
        <v>1492</v>
      </c>
      <c r="I2171" s="531" t="s">
        <v>3583</v>
      </c>
      <c r="J2171" s="532">
        <v>55.09376</v>
      </c>
    </row>
    <row r="2172" spans="1:10" ht="12.75">
      <c r="A2172" s="551" t="s">
        <v>311</v>
      </c>
      <c r="B2172" s="551" t="s">
        <v>602</v>
      </c>
      <c r="C2172" s="657" t="s">
        <v>603</v>
      </c>
      <c r="D2172" s="657"/>
      <c r="E2172" s="657"/>
      <c r="F2172" s="657"/>
      <c r="G2172" s="658"/>
      <c r="H2172" s="582" t="s">
        <v>311</v>
      </c>
      <c r="I2172" s="530" t="s">
        <v>3583</v>
      </c>
      <c r="J2172" s="532"/>
    </row>
    <row r="2173" spans="1:10" ht="12.75">
      <c r="A2173" s="537" t="s">
        <v>3462</v>
      </c>
      <c r="B2173" s="537" t="s">
        <v>3584</v>
      </c>
      <c r="C2173" s="659" t="s">
        <v>3585</v>
      </c>
      <c r="D2173" s="659"/>
      <c r="E2173" s="659"/>
      <c r="F2173" s="659"/>
      <c r="G2173" s="660"/>
      <c r="H2173" s="584" t="s">
        <v>3586</v>
      </c>
      <c r="I2173" s="531" t="s">
        <v>3587</v>
      </c>
      <c r="J2173" s="532">
        <v>70.25547445255475</v>
      </c>
    </row>
    <row r="2174" spans="1:10" ht="12.75">
      <c r="A2174" s="537" t="s">
        <v>311</v>
      </c>
      <c r="B2174" s="537" t="s">
        <v>599</v>
      </c>
      <c r="C2174" s="659" t="s">
        <v>600</v>
      </c>
      <c r="D2174" s="659"/>
      <c r="E2174" s="659"/>
      <c r="F2174" s="659"/>
      <c r="G2174" s="660"/>
      <c r="H2174" s="584" t="s">
        <v>3586</v>
      </c>
      <c r="I2174" s="531" t="s">
        <v>3587</v>
      </c>
      <c r="J2174" s="532">
        <v>70.25547445255475</v>
      </c>
    </row>
    <row r="2175" spans="1:10" ht="12.75">
      <c r="A2175" s="551" t="s">
        <v>311</v>
      </c>
      <c r="B2175" s="551" t="s">
        <v>602</v>
      </c>
      <c r="C2175" s="657" t="s">
        <v>603</v>
      </c>
      <c r="D2175" s="657"/>
      <c r="E2175" s="657"/>
      <c r="F2175" s="657"/>
      <c r="G2175" s="658"/>
      <c r="H2175" s="582" t="s">
        <v>311</v>
      </c>
      <c r="I2175" s="530" t="s">
        <v>3587</v>
      </c>
      <c r="J2175" s="532"/>
    </row>
    <row r="2176" spans="1:10" ht="12.75">
      <c r="A2176" s="537" t="s">
        <v>3462</v>
      </c>
      <c r="B2176" s="537" t="s">
        <v>3588</v>
      </c>
      <c r="C2176" s="659" t="s">
        <v>3589</v>
      </c>
      <c r="D2176" s="659"/>
      <c r="E2176" s="659"/>
      <c r="F2176" s="659"/>
      <c r="G2176" s="660"/>
      <c r="H2176" s="584" t="s">
        <v>1467</v>
      </c>
      <c r="I2176" s="531" t="s">
        <v>3590</v>
      </c>
      <c r="J2176" s="532">
        <v>63.5</v>
      </c>
    </row>
    <row r="2177" spans="1:10" ht="12.75">
      <c r="A2177" s="537" t="s">
        <v>311</v>
      </c>
      <c r="B2177" s="537" t="s">
        <v>599</v>
      </c>
      <c r="C2177" s="659" t="s">
        <v>600</v>
      </c>
      <c r="D2177" s="659"/>
      <c r="E2177" s="659"/>
      <c r="F2177" s="659"/>
      <c r="G2177" s="660"/>
      <c r="H2177" s="584" t="s">
        <v>1467</v>
      </c>
      <c r="I2177" s="531" t="s">
        <v>3590</v>
      </c>
      <c r="J2177" s="532">
        <v>63.5</v>
      </c>
    </row>
    <row r="2178" spans="1:10" ht="12.75">
      <c r="A2178" s="551" t="s">
        <v>311</v>
      </c>
      <c r="B2178" s="551" t="s">
        <v>602</v>
      </c>
      <c r="C2178" s="657" t="s">
        <v>603</v>
      </c>
      <c r="D2178" s="657"/>
      <c r="E2178" s="657"/>
      <c r="F2178" s="657"/>
      <c r="G2178" s="658"/>
      <c r="H2178" s="582" t="s">
        <v>311</v>
      </c>
      <c r="I2178" s="530" t="s">
        <v>3590</v>
      </c>
      <c r="J2178" s="532"/>
    </row>
    <row r="2179" spans="1:10" ht="12.75">
      <c r="A2179" s="537" t="s">
        <v>3462</v>
      </c>
      <c r="B2179" s="537" t="s">
        <v>3591</v>
      </c>
      <c r="C2179" s="659" t="s">
        <v>3592</v>
      </c>
      <c r="D2179" s="659"/>
      <c r="E2179" s="659"/>
      <c r="F2179" s="659"/>
      <c r="G2179" s="660"/>
      <c r="H2179" s="584" t="s">
        <v>1268</v>
      </c>
      <c r="I2179" s="531" t="s">
        <v>3593</v>
      </c>
      <c r="J2179" s="532">
        <v>25.265625000000004</v>
      </c>
    </row>
    <row r="2180" spans="1:10" ht="12.75">
      <c r="A2180" s="537" t="s">
        <v>311</v>
      </c>
      <c r="B2180" s="537" t="s">
        <v>599</v>
      </c>
      <c r="C2180" s="659" t="s">
        <v>600</v>
      </c>
      <c r="D2180" s="659"/>
      <c r="E2180" s="659"/>
      <c r="F2180" s="659"/>
      <c r="G2180" s="660"/>
      <c r="H2180" s="584" t="s">
        <v>1268</v>
      </c>
      <c r="I2180" s="531" t="s">
        <v>3593</v>
      </c>
      <c r="J2180" s="532">
        <v>25.265625000000004</v>
      </c>
    </row>
    <row r="2181" spans="1:10" ht="12.75">
      <c r="A2181" s="551" t="s">
        <v>311</v>
      </c>
      <c r="B2181" s="551" t="s">
        <v>602</v>
      </c>
      <c r="C2181" s="657" t="s">
        <v>603</v>
      </c>
      <c r="D2181" s="657"/>
      <c r="E2181" s="657"/>
      <c r="F2181" s="657"/>
      <c r="G2181" s="658"/>
      <c r="H2181" s="582" t="s">
        <v>311</v>
      </c>
      <c r="I2181" s="530" t="s">
        <v>3593</v>
      </c>
      <c r="J2181" s="532"/>
    </row>
    <row r="2182" spans="1:10" ht="12.75">
      <c r="A2182" s="537" t="s">
        <v>1487</v>
      </c>
      <c r="B2182" s="537" t="s">
        <v>3594</v>
      </c>
      <c r="C2182" s="659" t="s">
        <v>3595</v>
      </c>
      <c r="D2182" s="659"/>
      <c r="E2182" s="659"/>
      <c r="F2182" s="659"/>
      <c r="G2182" s="660"/>
      <c r="H2182" s="584" t="s">
        <v>1917</v>
      </c>
      <c r="I2182" s="531" t="s">
        <v>3596</v>
      </c>
      <c r="J2182" s="532">
        <v>98.08333333333333</v>
      </c>
    </row>
    <row r="2183" spans="1:10" ht="12.75">
      <c r="A2183" s="537" t="s">
        <v>311</v>
      </c>
      <c r="B2183" s="537" t="s">
        <v>605</v>
      </c>
      <c r="C2183" s="659" t="s">
        <v>606</v>
      </c>
      <c r="D2183" s="659"/>
      <c r="E2183" s="659"/>
      <c r="F2183" s="659"/>
      <c r="G2183" s="660"/>
      <c r="H2183" s="584" t="s">
        <v>1917</v>
      </c>
      <c r="I2183" s="531" t="s">
        <v>3596</v>
      </c>
      <c r="J2183" s="532">
        <v>98.08333333333333</v>
      </c>
    </row>
    <row r="2184" spans="1:10" ht="12.75">
      <c r="A2184" s="551" t="s">
        <v>311</v>
      </c>
      <c r="B2184" s="551" t="s">
        <v>612</v>
      </c>
      <c r="C2184" s="657" t="s">
        <v>437</v>
      </c>
      <c r="D2184" s="657"/>
      <c r="E2184" s="657"/>
      <c r="F2184" s="657"/>
      <c r="G2184" s="658"/>
      <c r="H2184" s="582" t="s">
        <v>311</v>
      </c>
      <c r="I2184" s="530" t="s">
        <v>3596</v>
      </c>
      <c r="J2184" s="532"/>
    </row>
    <row r="2185" spans="1:10" ht="12.75">
      <c r="A2185" s="537" t="s">
        <v>1487</v>
      </c>
      <c r="B2185" s="537" t="s">
        <v>3597</v>
      </c>
      <c r="C2185" s="659" t="s">
        <v>3598</v>
      </c>
      <c r="D2185" s="659"/>
      <c r="E2185" s="659"/>
      <c r="F2185" s="659"/>
      <c r="G2185" s="660"/>
      <c r="H2185" s="584" t="s">
        <v>3599</v>
      </c>
      <c r="I2185" s="531" t="s">
        <v>3600</v>
      </c>
      <c r="J2185" s="532">
        <v>45.79409444444445</v>
      </c>
    </row>
    <row r="2186" spans="1:10" ht="12.75">
      <c r="A2186" s="537" t="s">
        <v>311</v>
      </c>
      <c r="B2186" s="537" t="s">
        <v>599</v>
      </c>
      <c r="C2186" s="659" t="s">
        <v>600</v>
      </c>
      <c r="D2186" s="659"/>
      <c r="E2186" s="659"/>
      <c r="F2186" s="659"/>
      <c r="G2186" s="660"/>
      <c r="H2186" s="584" t="s">
        <v>3601</v>
      </c>
      <c r="I2186" s="531" t="s">
        <v>3602</v>
      </c>
      <c r="J2186" s="532">
        <v>21.060037694013307</v>
      </c>
    </row>
    <row r="2187" spans="1:10" ht="12.75">
      <c r="A2187" s="551" t="s">
        <v>311</v>
      </c>
      <c r="B2187" s="551" t="s">
        <v>604</v>
      </c>
      <c r="C2187" s="657" t="s">
        <v>433</v>
      </c>
      <c r="D2187" s="657"/>
      <c r="E2187" s="657"/>
      <c r="F2187" s="657"/>
      <c r="G2187" s="658"/>
      <c r="H2187" s="582" t="s">
        <v>311</v>
      </c>
      <c r="I2187" s="530" t="s">
        <v>3602</v>
      </c>
      <c r="J2187" s="532"/>
    </row>
    <row r="2188" spans="1:10" ht="12.75">
      <c r="A2188" s="537" t="s">
        <v>311</v>
      </c>
      <c r="B2188" s="537" t="s">
        <v>605</v>
      </c>
      <c r="C2188" s="659" t="s">
        <v>606</v>
      </c>
      <c r="D2188" s="659"/>
      <c r="E2188" s="659"/>
      <c r="F2188" s="659"/>
      <c r="G2188" s="660"/>
      <c r="H2188" s="584" t="s">
        <v>1228</v>
      </c>
      <c r="I2188" s="531" t="s">
        <v>3603</v>
      </c>
      <c r="J2188" s="532">
        <v>242.77777777777777</v>
      </c>
    </row>
    <row r="2189" spans="1:10" ht="12.75">
      <c r="A2189" s="551" t="s">
        <v>311</v>
      </c>
      <c r="B2189" s="551" t="s">
        <v>612</v>
      </c>
      <c r="C2189" s="657" t="s">
        <v>437</v>
      </c>
      <c r="D2189" s="657"/>
      <c r="E2189" s="657"/>
      <c r="F2189" s="657"/>
      <c r="G2189" s="658"/>
      <c r="H2189" s="582" t="s">
        <v>311</v>
      </c>
      <c r="I2189" s="530" t="s">
        <v>3603</v>
      </c>
      <c r="J2189" s="532"/>
    </row>
    <row r="2190" spans="1:10" ht="12.75">
      <c r="A2190" s="537" t="s">
        <v>311</v>
      </c>
      <c r="B2190" s="537" t="s">
        <v>616</v>
      </c>
      <c r="C2190" s="659" t="s">
        <v>617</v>
      </c>
      <c r="D2190" s="659"/>
      <c r="E2190" s="659"/>
      <c r="F2190" s="659"/>
      <c r="G2190" s="660"/>
      <c r="H2190" s="584" t="s">
        <v>2909</v>
      </c>
      <c r="I2190" s="531" t="s">
        <v>3604</v>
      </c>
      <c r="J2190" s="532">
        <v>97.8575909090909</v>
      </c>
    </row>
    <row r="2191" spans="1:10" ht="12.75">
      <c r="A2191" s="551" t="s">
        <v>311</v>
      </c>
      <c r="B2191" s="551" t="s">
        <v>620</v>
      </c>
      <c r="C2191" s="657" t="s">
        <v>126</v>
      </c>
      <c r="D2191" s="657"/>
      <c r="E2191" s="657"/>
      <c r="F2191" s="657"/>
      <c r="G2191" s="658"/>
      <c r="H2191" s="582" t="s">
        <v>311</v>
      </c>
      <c r="I2191" s="530" t="s">
        <v>3604</v>
      </c>
      <c r="J2191" s="532"/>
    </row>
    <row r="2192" spans="1:10" ht="12.75">
      <c r="A2192" s="537" t="s">
        <v>1487</v>
      </c>
      <c r="B2192" s="537" t="s">
        <v>3605</v>
      </c>
      <c r="C2192" s="659" t="s">
        <v>3606</v>
      </c>
      <c r="D2192" s="659"/>
      <c r="E2192" s="659"/>
      <c r="F2192" s="659"/>
      <c r="G2192" s="660"/>
      <c r="H2192" s="584" t="s">
        <v>3607</v>
      </c>
      <c r="I2192" s="531" t="s">
        <v>3608</v>
      </c>
      <c r="J2192" s="532">
        <v>77.81259792592593</v>
      </c>
    </row>
    <row r="2193" spans="1:10" ht="12.75">
      <c r="A2193" s="537" t="s">
        <v>311</v>
      </c>
      <c r="B2193" s="537" t="s">
        <v>599</v>
      </c>
      <c r="C2193" s="659" t="s">
        <v>600</v>
      </c>
      <c r="D2193" s="659"/>
      <c r="E2193" s="659"/>
      <c r="F2193" s="659"/>
      <c r="G2193" s="660"/>
      <c r="H2193" s="584" t="s">
        <v>3607</v>
      </c>
      <c r="I2193" s="531" t="s">
        <v>3608</v>
      </c>
      <c r="J2193" s="532">
        <v>77.81259792592593</v>
      </c>
    </row>
    <row r="2194" spans="1:10" ht="12.75">
      <c r="A2194" s="551" t="s">
        <v>311</v>
      </c>
      <c r="B2194" s="551" t="s">
        <v>604</v>
      </c>
      <c r="C2194" s="657" t="s">
        <v>433</v>
      </c>
      <c r="D2194" s="657"/>
      <c r="E2194" s="657"/>
      <c r="F2194" s="657"/>
      <c r="G2194" s="658"/>
      <c r="H2194" s="582" t="s">
        <v>311</v>
      </c>
      <c r="I2194" s="530" t="s">
        <v>3608</v>
      </c>
      <c r="J2194" s="532"/>
    </row>
    <row r="2195" spans="1:10" ht="12.75">
      <c r="A2195" s="537" t="s">
        <v>1487</v>
      </c>
      <c r="B2195" s="537" t="s">
        <v>3609</v>
      </c>
      <c r="C2195" s="659" t="s">
        <v>3610</v>
      </c>
      <c r="D2195" s="659"/>
      <c r="E2195" s="659"/>
      <c r="F2195" s="659"/>
      <c r="G2195" s="660"/>
      <c r="H2195" s="584" t="s">
        <v>1917</v>
      </c>
      <c r="I2195" s="531" t="s">
        <v>3611</v>
      </c>
      <c r="J2195" s="532">
        <v>89.29097999999999</v>
      </c>
    </row>
    <row r="2196" spans="1:10" ht="12.75">
      <c r="A2196" s="537" t="s">
        <v>311</v>
      </c>
      <c r="B2196" s="537" t="s">
        <v>599</v>
      </c>
      <c r="C2196" s="659" t="s">
        <v>600</v>
      </c>
      <c r="D2196" s="659"/>
      <c r="E2196" s="659"/>
      <c r="F2196" s="659"/>
      <c r="G2196" s="660"/>
      <c r="H2196" s="584" t="s">
        <v>1917</v>
      </c>
      <c r="I2196" s="531" t="s">
        <v>3611</v>
      </c>
      <c r="J2196" s="532">
        <v>89.29097999999999</v>
      </c>
    </row>
    <row r="2197" spans="1:10" ht="12.75">
      <c r="A2197" s="551" t="s">
        <v>311</v>
      </c>
      <c r="B2197" s="551" t="s">
        <v>604</v>
      </c>
      <c r="C2197" s="657" t="s">
        <v>433</v>
      </c>
      <c r="D2197" s="657"/>
      <c r="E2197" s="657"/>
      <c r="F2197" s="657"/>
      <c r="G2197" s="658"/>
      <c r="H2197" s="582" t="s">
        <v>311</v>
      </c>
      <c r="I2197" s="530" t="s">
        <v>3611</v>
      </c>
      <c r="J2197" s="532"/>
    </row>
    <row r="2198" spans="1:10" ht="12.75">
      <c r="A2198" s="537" t="s">
        <v>1487</v>
      </c>
      <c r="B2198" s="537" t="s">
        <v>3612</v>
      </c>
      <c r="C2198" s="659" t="s">
        <v>3613</v>
      </c>
      <c r="D2198" s="659"/>
      <c r="E2198" s="659"/>
      <c r="F2198" s="659"/>
      <c r="G2198" s="660"/>
      <c r="H2198" s="584" t="s">
        <v>3614</v>
      </c>
      <c r="I2198" s="531" t="s">
        <v>2313</v>
      </c>
      <c r="J2198" s="532">
        <v>0.14204545454545456</v>
      </c>
    </row>
    <row r="2199" spans="1:10" ht="12.75">
      <c r="A2199" s="537" t="s">
        <v>311</v>
      </c>
      <c r="B2199" s="537" t="s">
        <v>599</v>
      </c>
      <c r="C2199" s="659" t="s">
        <v>600</v>
      </c>
      <c r="D2199" s="659"/>
      <c r="E2199" s="659"/>
      <c r="F2199" s="659"/>
      <c r="G2199" s="660"/>
      <c r="H2199" s="584" t="s">
        <v>3614</v>
      </c>
      <c r="I2199" s="531" t="s">
        <v>2313</v>
      </c>
      <c r="J2199" s="532">
        <v>0.14204545454545456</v>
      </c>
    </row>
    <row r="2200" spans="1:10" ht="12.75">
      <c r="A2200" s="551" t="s">
        <v>311</v>
      </c>
      <c r="B2200" s="551" t="s">
        <v>604</v>
      </c>
      <c r="C2200" s="657" t="s">
        <v>433</v>
      </c>
      <c r="D2200" s="657"/>
      <c r="E2200" s="657"/>
      <c r="F2200" s="657"/>
      <c r="G2200" s="658"/>
      <c r="H2200" s="582" t="s">
        <v>311</v>
      </c>
      <c r="I2200" s="530" t="s">
        <v>2313</v>
      </c>
      <c r="J2200" s="532"/>
    </row>
    <row r="2201" spans="1:10" ht="12.75">
      <c r="A2201" s="537" t="s">
        <v>1487</v>
      </c>
      <c r="B2201" s="537" t="s">
        <v>3615</v>
      </c>
      <c r="C2201" s="659" t="s">
        <v>3616</v>
      </c>
      <c r="D2201" s="659"/>
      <c r="E2201" s="659"/>
      <c r="F2201" s="659"/>
      <c r="G2201" s="660"/>
      <c r="H2201" s="584" t="s">
        <v>1270</v>
      </c>
      <c r="I2201" s="531" t="s">
        <v>3617</v>
      </c>
      <c r="J2201" s="532">
        <v>89.28571428571429</v>
      </c>
    </row>
    <row r="2202" spans="1:10" ht="12.75">
      <c r="A2202" s="537" t="s">
        <v>311</v>
      </c>
      <c r="B2202" s="537" t="s">
        <v>633</v>
      </c>
      <c r="C2202" s="659" t="s">
        <v>634</v>
      </c>
      <c r="D2202" s="659"/>
      <c r="E2202" s="659"/>
      <c r="F2202" s="659"/>
      <c r="G2202" s="660"/>
      <c r="H2202" s="584" t="s">
        <v>1270</v>
      </c>
      <c r="I2202" s="531" t="s">
        <v>3617</v>
      </c>
      <c r="J2202" s="532">
        <v>89.28571428571429</v>
      </c>
    </row>
    <row r="2203" spans="1:10" ht="12.75">
      <c r="A2203" s="551" t="s">
        <v>311</v>
      </c>
      <c r="B2203" s="551" t="s">
        <v>635</v>
      </c>
      <c r="C2203" s="657" t="s">
        <v>634</v>
      </c>
      <c r="D2203" s="657"/>
      <c r="E2203" s="657"/>
      <c r="F2203" s="657"/>
      <c r="G2203" s="658"/>
      <c r="H2203" s="582" t="s">
        <v>311</v>
      </c>
      <c r="I2203" s="530" t="s">
        <v>3617</v>
      </c>
      <c r="J2203" s="532"/>
    </row>
    <row r="2204" spans="1:10" ht="12.75">
      <c r="A2204" s="537" t="s">
        <v>1487</v>
      </c>
      <c r="B2204" s="537" t="s">
        <v>3618</v>
      </c>
      <c r="C2204" s="659" t="s">
        <v>3619</v>
      </c>
      <c r="D2204" s="659"/>
      <c r="E2204" s="659"/>
      <c r="F2204" s="659"/>
      <c r="G2204" s="660"/>
      <c r="H2204" s="584" t="s">
        <v>1917</v>
      </c>
      <c r="I2204" s="531" t="s">
        <v>3620</v>
      </c>
      <c r="J2204" s="532">
        <v>95.36108666666667</v>
      </c>
    </row>
    <row r="2205" spans="1:10" ht="12.75">
      <c r="A2205" s="537" t="s">
        <v>311</v>
      </c>
      <c r="B2205" s="537" t="s">
        <v>599</v>
      </c>
      <c r="C2205" s="659" t="s">
        <v>600</v>
      </c>
      <c r="D2205" s="659"/>
      <c r="E2205" s="659"/>
      <c r="F2205" s="659"/>
      <c r="G2205" s="660"/>
      <c r="H2205" s="584" t="s">
        <v>1917</v>
      </c>
      <c r="I2205" s="531" t="s">
        <v>3620</v>
      </c>
      <c r="J2205" s="532">
        <v>95.36108666666667</v>
      </c>
    </row>
    <row r="2206" spans="1:10" ht="12.75">
      <c r="A2206" s="551" t="s">
        <v>311</v>
      </c>
      <c r="B2206" s="551" t="s">
        <v>604</v>
      </c>
      <c r="C2206" s="657" t="s">
        <v>433</v>
      </c>
      <c r="D2206" s="657"/>
      <c r="E2206" s="657"/>
      <c r="F2206" s="657"/>
      <c r="G2206" s="658"/>
      <c r="H2206" s="582" t="s">
        <v>311</v>
      </c>
      <c r="I2206" s="530" t="s">
        <v>3620</v>
      </c>
      <c r="J2206" s="532"/>
    </row>
    <row r="2207" spans="1:10" ht="12.75">
      <c r="A2207" s="537" t="s">
        <v>1487</v>
      </c>
      <c r="B2207" s="537" t="s">
        <v>3621</v>
      </c>
      <c r="C2207" s="659" t="s">
        <v>3622</v>
      </c>
      <c r="D2207" s="659"/>
      <c r="E2207" s="659"/>
      <c r="F2207" s="659"/>
      <c r="G2207" s="660"/>
      <c r="H2207" s="584" t="s">
        <v>1467</v>
      </c>
      <c r="I2207" s="531" t="s">
        <v>3623</v>
      </c>
      <c r="J2207" s="532">
        <v>99.82301</v>
      </c>
    </row>
    <row r="2208" spans="1:10" ht="12.75">
      <c r="A2208" s="537" t="s">
        <v>311</v>
      </c>
      <c r="B2208" s="537" t="s">
        <v>599</v>
      </c>
      <c r="C2208" s="659" t="s">
        <v>600</v>
      </c>
      <c r="D2208" s="659"/>
      <c r="E2208" s="659"/>
      <c r="F2208" s="659"/>
      <c r="G2208" s="660"/>
      <c r="H2208" s="584" t="s">
        <v>1467</v>
      </c>
      <c r="I2208" s="531" t="s">
        <v>3623</v>
      </c>
      <c r="J2208" s="532">
        <v>99.82301</v>
      </c>
    </row>
    <row r="2209" spans="1:10" ht="12.75">
      <c r="A2209" s="551" t="s">
        <v>311</v>
      </c>
      <c r="B2209" s="551" t="s">
        <v>604</v>
      </c>
      <c r="C2209" s="657" t="s">
        <v>433</v>
      </c>
      <c r="D2209" s="657"/>
      <c r="E2209" s="657"/>
      <c r="F2209" s="657"/>
      <c r="G2209" s="658"/>
      <c r="H2209" s="582" t="s">
        <v>311</v>
      </c>
      <c r="I2209" s="530" t="s">
        <v>3623</v>
      </c>
      <c r="J2209" s="532"/>
    </row>
    <row r="2210" spans="1:10" ht="12.75">
      <c r="A2210" s="537" t="s">
        <v>1487</v>
      </c>
      <c r="B2210" s="537" t="s">
        <v>3624</v>
      </c>
      <c r="C2210" s="659" t="s">
        <v>3625</v>
      </c>
      <c r="D2210" s="659"/>
      <c r="E2210" s="659"/>
      <c r="F2210" s="659"/>
      <c r="G2210" s="660"/>
      <c r="H2210" s="584" t="s">
        <v>1217</v>
      </c>
      <c r="I2210" s="531" t="s">
        <v>3626</v>
      </c>
      <c r="J2210" s="532">
        <v>83.27513333333333</v>
      </c>
    </row>
    <row r="2211" spans="1:10" ht="12.75">
      <c r="A2211" s="537" t="s">
        <v>311</v>
      </c>
      <c r="B2211" s="537" t="s">
        <v>599</v>
      </c>
      <c r="C2211" s="659" t="s">
        <v>600</v>
      </c>
      <c r="D2211" s="659"/>
      <c r="E2211" s="659"/>
      <c r="F2211" s="659"/>
      <c r="G2211" s="660"/>
      <c r="H2211" s="584" t="s">
        <v>1217</v>
      </c>
      <c r="I2211" s="531" t="s">
        <v>3626</v>
      </c>
      <c r="J2211" s="532">
        <v>83.27513333333333</v>
      </c>
    </row>
    <row r="2212" spans="1:10" ht="12.75">
      <c r="A2212" s="551" t="s">
        <v>311</v>
      </c>
      <c r="B2212" s="551" t="s">
        <v>604</v>
      </c>
      <c r="C2212" s="657" t="s">
        <v>433</v>
      </c>
      <c r="D2212" s="657"/>
      <c r="E2212" s="657"/>
      <c r="F2212" s="657"/>
      <c r="G2212" s="658"/>
      <c r="H2212" s="582" t="s">
        <v>311</v>
      </c>
      <c r="I2212" s="530" t="s">
        <v>3626</v>
      </c>
      <c r="J2212" s="532"/>
    </row>
    <row r="2213" spans="1:10" ht="12.75">
      <c r="A2213" s="537" t="s">
        <v>1487</v>
      </c>
      <c r="B2213" s="537" t="s">
        <v>3627</v>
      </c>
      <c r="C2213" s="659" t="s">
        <v>3628</v>
      </c>
      <c r="D2213" s="659"/>
      <c r="E2213" s="659"/>
      <c r="F2213" s="659"/>
      <c r="G2213" s="660"/>
      <c r="H2213" s="584" t="s">
        <v>3629</v>
      </c>
      <c r="I2213" s="531" t="s">
        <v>3630</v>
      </c>
      <c r="J2213" s="532">
        <v>91.07450256410257</v>
      </c>
    </row>
    <row r="2214" spans="1:10" ht="12.75">
      <c r="A2214" s="537" t="s">
        <v>311</v>
      </c>
      <c r="B2214" s="537" t="s">
        <v>599</v>
      </c>
      <c r="C2214" s="659" t="s">
        <v>600</v>
      </c>
      <c r="D2214" s="659"/>
      <c r="E2214" s="659"/>
      <c r="F2214" s="659"/>
      <c r="G2214" s="660"/>
      <c r="H2214" s="584" t="s">
        <v>1889</v>
      </c>
      <c r="I2214" s="531" t="s">
        <v>3631</v>
      </c>
      <c r="J2214" s="532">
        <v>104.32351219512195</v>
      </c>
    </row>
    <row r="2215" spans="1:10" ht="12.75">
      <c r="A2215" s="551" t="s">
        <v>311</v>
      </c>
      <c r="B2215" s="551" t="s">
        <v>604</v>
      </c>
      <c r="C2215" s="657" t="s">
        <v>433</v>
      </c>
      <c r="D2215" s="657"/>
      <c r="E2215" s="657"/>
      <c r="F2215" s="657"/>
      <c r="G2215" s="658"/>
      <c r="H2215" s="582" t="s">
        <v>311</v>
      </c>
      <c r="I2215" s="530" t="s">
        <v>3631</v>
      </c>
      <c r="J2215" s="532"/>
    </row>
    <row r="2216" spans="1:10" ht="12.75">
      <c r="A2216" s="537" t="s">
        <v>311</v>
      </c>
      <c r="B2216" s="537" t="s">
        <v>605</v>
      </c>
      <c r="C2216" s="659" t="s">
        <v>606</v>
      </c>
      <c r="D2216" s="659"/>
      <c r="E2216" s="659"/>
      <c r="F2216" s="659"/>
      <c r="G2216" s="660"/>
      <c r="H2216" s="584" t="s">
        <v>3632</v>
      </c>
      <c r="I2216" s="531" t="s">
        <v>3633</v>
      </c>
      <c r="J2216" s="532">
        <v>81.46017699115045</v>
      </c>
    </row>
    <row r="2217" spans="1:10" ht="12.75">
      <c r="A2217" s="551" t="s">
        <v>311</v>
      </c>
      <c r="B2217" s="551" t="s">
        <v>612</v>
      </c>
      <c r="C2217" s="657" t="s">
        <v>437</v>
      </c>
      <c r="D2217" s="657"/>
      <c r="E2217" s="657"/>
      <c r="F2217" s="657"/>
      <c r="G2217" s="658"/>
      <c r="H2217" s="582" t="s">
        <v>311</v>
      </c>
      <c r="I2217" s="530" t="s">
        <v>3633</v>
      </c>
      <c r="J2217" s="532"/>
    </row>
    <row r="2218" spans="1:10" ht="12.75">
      <c r="A2218" s="537" t="s">
        <v>3525</v>
      </c>
      <c r="B2218" s="537" t="s">
        <v>3634</v>
      </c>
      <c r="C2218" s="659" t="s">
        <v>3635</v>
      </c>
      <c r="D2218" s="659"/>
      <c r="E2218" s="659"/>
      <c r="F2218" s="659"/>
      <c r="G2218" s="660"/>
      <c r="H2218" s="584" t="s">
        <v>1467</v>
      </c>
      <c r="I2218" s="531" t="s">
        <v>1227</v>
      </c>
      <c r="J2218" s="532">
        <v>0</v>
      </c>
    </row>
    <row r="2219" spans="1:10" ht="12.75">
      <c r="A2219" s="537" t="s">
        <v>311</v>
      </c>
      <c r="B2219" s="537" t="s">
        <v>599</v>
      </c>
      <c r="C2219" s="659" t="s">
        <v>600</v>
      </c>
      <c r="D2219" s="659"/>
      <c r="E2219" s="659"/>
      <c r="F2219" s="659"/>
      <c r="G2219" s="660"/>
      <c r="H2219" s="584" t="s">
        <v>1467</v>
      </c>
      <c r="I2219" s="531" t="s">
        <v>1227</v>
      </c>
      <c r="J2219" s="532">
        <v>0</v>
      </c>
    </row>
    <row r="2220" spans="1:10" ht="12.75">
      <c r="A2220" s="551" t="s">
        <v>311</v>
      </c>
      <c r="B2220" s="551" t="s">
        <v>604</v>
      </c>
      <c r="C2220" s="657" t="s">
        <v>433</v>
      </c>
      <c r="D2220" s="657"/>
      <c r="E2220" s="657"/>
      <c r="F2220" s="657"/>
      <c r="G2220" s="658"/>
      <c r="H2220" s="582" t="s">
        <v>311</v>
      </c>
      <c r="I2220" s="530" t="s">
        <v>1227</v>
      </c>
      <c r="J2220" s="532"/>
    </row>
    <row r="2221" spans="1:10" ht="12.75">
      <c r="A2221" s="537" t="s">
        <v>3525</v>
      </c>
      <c r="B2221" s="537" t="s">
        <v>3636</v>
      </c>
      <c r="C2221" s="659" t="s">
        <v>3637</v>
      </c>
      <c r="D2221" s="659"/>
      <c r="E2221" s="659"/>
      <c r="F2221" s="659"/>
      <c r="G2221" s="660"/>
      <c r="H2221" s="584" t="s">
        <v>1297</v>
      </c>
      <c r="I2221" s="531" t="s">
        <v>3638</v>
      </c>
      <c r="J2221" s="532">
        <v>70.489</v>
      </c>
    </row>
    <row r="2222" spans="1:10" ht="12.75">
      <c r="A2222" s="537" t="s">
        <v>311</v>
      </c>
      <c r="B2222" s="537" t="s">
        <v>599</v>
      </c>
      <c r="C2222" s="659" t="s">
        <v>600</v>
      </c>
      <c r="D2222" s="659"/>
      <c r="E2222" s="659"/>
      <c r="F2222" s="659"/>
      <c r="G2222" s="660"/>
      <c r="H2222" s="584" t="s">
        <v>1297</v>
      </c>
      <c r="I2222" s="531" t="s">
        <v>3638</v>
      </c>
      <c r="J2222" s="532">
        <v>70.489</v>
      </c>
    </row>
    <row r="2223" spans="1:10" ht="12.75">
      <c r="A2223" s="551" t="s">
        <v>311</v>
      </c>
      <c r="B2223" s="551" t="s">
        <v>604</v>
      </c>
      <c r="C2223" s="657" t="s">
        <v>433</v>
      </c>
      <c r="D2223" s="657"/>
      <c r="E2223" s="657"/>
      <c r="F2223" s="657"/>
      <c r="G2223" s="658"/>
      <c r="H2223" s="582" t="s">
        <v>311</v>
      </c>
      <c r="I2223" s="530" t="s">
        <v>3638</v>
      </c>
      <c r="J2223" s="532"/>
    </row>
    <row r="2224" spans="1:10" ht="12.75">
      <c r="A2224" s="537" t="s">
        <v>3525</v>
      </c>
      <c r="B2224" s="537" t="s">
        <v>3639</v>
      </c>
      <c r="C2224" s="659" t="s">
        <v>3640</v>
      </c>
      <c r="D2224" s="659"/>
      <c r="E2224" s="659"/>
      <c r="F2224" s="659"/>
      <c r="G2224" s="660"/>
      <c r="H2224" s="584" t="s">
        <v>1467</v>
      </c>
      <c r="I2224" s="531" t="s">
        <v>3641</v>
      </c>
      <c r="J2224" s="532">
        <v>62.5</v>
      </c>
    </row>
    <row r="2225" spans="1:10" ht="12.75">
      <c r="A2225" s="537" t="s">
        <v>311</v>
      </c>
      <c r="B2225" s="537" t="s">
        <v>599</v>
      </c>
      <c r="C2225" s="659" t="s">
        <v>600</v>
      </c>
      <c r="D2225" s="659"/>
      <c r="E2225" s="659"/>
      <c r="F2225" s="659"/>
      <c r="G2225" s="660"/>
      <c r="H2225" s="584" t="s">
        <v>1467</v>
      </c>
      <c r="I2225" s="531" t="s">
        <v>3641</v>
      </c>
      <c r="J2225" s="532">
        <v>62.5</v>
      </c>
    </row>
    <row r="2226" spans="1:10" ht="12.75">
      <c r="A2226" s="551" t="s">
        <v>311</v>
      </c>
      <c r="B2226" s="551" t="s">
        <v>604</v>
      </c>
      <c r="C2226" s="657" t="s">
        <v>433</v>
      </c>
      <c r="D2226" s="657"/>
      <c r="E2226" s="657"/>
      <c r="F2226" s="657"/>
      <c r="G2226" s="658"/>
      <c r="H2226" s="582" t="s">
        <v>311</v>
      </c>
      <c r="I2226" s="530" t="s">
        <v>3641</v>
      </c>
      <c r="J2226" s="532"/>
    </row>
    <row r="2227" spans="1:10" ht="12.75">
      <c r="A2227" s="537" t="s">
        <v>3483</v>
      </c>
      <c r="B2227" s="537" t="s">
        <v>3642</v>
      </c>
      <c r="C2227" s="659" t="s">
        <v>3643</v>
      </c>
      <c r="D2227" s="659"/>
      <c r="E2227" s="659"/>
      <c r="F2227" s="659"/>
      <c r="G2227" s="660"/>
      <c r="H2227" s="584" t="s">
        <v>3644</v>
      </c>
      <c r="I2227" s="531" t="s">
        <v>3645</v>
      </c>
      <c r="J2227" s="532">
        <v>98.0112172413793</v>
      </c>
    </row>
    <row r="2228" spans="1:10" ht="12.75">
      <c r="A2228" s="537" t="s">
        <v>311</v>
      </c>
      <c r="B2228" s="537" t="s">
        <v>599</v>
      </c>
      <c r="C2228" s="659" t="s">
        <v>600</v>
      </c>
      <c r="D2228" s="659"/>
      <c r="E2228" s="659"/>
      <c r="F2228" s="659"/>
      <c r="G2228" s="660"/>
      <c r="H2228" s="584" t="s">
        <v>3644</v>
      </c>
      <c r="I2228" s="531" t="s">
        <v>3645</v>
      </c>
      <c r="J2228" s="532">
        <v>98.0112172413793</v>
      </c>
    </row>
    <row r="2229" spans="1:10" ht="12.75">
      <c r="A2229" s="551" t="s">
        <v>311</v>
      </c>
      <c r="B2229" s="551" t="s">
        <v>604</v>
      </c>
      <c r="C2229" s="657" t="s">
        <v>433</v>
      </c>
      <c r="D2229" s="657"/>
      <c r="E2229" s="657"/>
      <c r="F2229" s="657"/>
      <c r="G2229" s="658"/>
      <c r="H2229" s="582" t="s">
        <v>311</v>
      </c>
      <c r="I2229" s="530" t="s">
        <v>3645</v>
      </c>
      <c r="J2229" s="532"/>
    </row>
    <row r="2230" spans="1:10" ht="12.75">
      <c r="A2230" s="537"/>
      <c r="B2230" s="537" t="s">
        <v>3642</v>
      </c>
      <c r="C2230" s="659" t="s">
        <v>3643</v>
      </c>
      <c r="D2230" s="659"/>
      <c r="E2230" s="659"/>
      <c r="F2230" s="659"/>
      <c r="G2230" s="660"/>
      <c r="H2230" s="584" t="s">
        <v>3646</v>
      </c>
      <c r="I2230" s="531" t="s">
        <v>1227</v>
      </c>
      <c r="J2230" s="532">
        <v>0</v>
      </c>
    </row>
    <row r="2231" spans="1:10" ht="12.75">
      <c r="A2231" s="537" t="s">
        <v>311</v>
      </c>
      <c r="B2231" s="537" t="s">
        <v>654</v>
      </c>
      <c r="C2231" s="659" t="s">
        <v>655</v>
      </c>
      <c r="D2231" s="659"/>
      <c r="E2231" s="659"/>
      <c r="F2231" s="659"/>
      <c r="G2231" s="660"/>
      <c r="H2231" s="584" t="s">
        <v>3646</v>
      </c>
      <c r="I2231" s="531" t="s">
        <v>1227</v>
      </c>
      <c r="J2231" s="532">
        <v>0</v>
      </c>
    </row>
    <row r="2232" spans="1:10" ht="12.75">
      <c r="A2232" s="551" t="s">
        <v>311</v>
      </c>
      <c r="B2232" s="551" t="s">
        <v>656</v>
      </c>
      <c r="C2232" s="657" t="s">
        <v>655</v>
      </c>
      <c r="D2232" s="657"/>
      <c r="E2232" s="657"/>
      <c r="F2232" s="657"/>
      <c r="G2232" s="658"/>
      <c r="H2232" s="582" t="s">
        <v>311</v>
      </c>
      <c r="I2232" s="530" t="s">
        <v>1227</v>
      </c>
      <c r="J2232" s="532"/>
    </row>
    <row r="2233" spans="1:10" ht="12.75">
      <c r="A2233" s="537" t="s">
        <v>3483</v>
      </c>
      <c r="B2233" s="537" t="s">
        <v>3647</v>
      </c>
      <c r="C2233" s="659" t="s">
        <v>3648</v>
      </c>
      <c r="D2233" s="659"/>
      <c r="E2233" s="659"/>
      <c r="F2233" s="659"/>
      <c r="G2233" s="660"/>
      <c r="H2233" s="584" t="s">
        <v>3649</v>
      </c>
      <c r="I2233" s="531" t="s">
        <v>3650</v>
      </c>
      <c r="J2233" s="532">
        <v>78.55537818181818</v>
      </c>
    </row>
    <row r="2234" spans="1:10" ht="12.75">
      <c r="A2234" s="537" t="s">
        <v>311</v>
      </c>
      <c r="B2234" s="537" t="s">
        <v>582</v>
      </c>
      <c r="C2234" s="659" t="s">
        <v>583</v>
      </c>
      <c r="D2234" s="659"/>
      <c r="E2234" s="659"/>
      <c r="F2234" s="659"/>
      <c r="G2234" s="660"/>
      <c r="H2234" s="584" t="s">
        <v>3649</v>
      </c>
      <c r="I2234" s="531" t="s">
        <v>3650</v>
      </c>
      <c r="J2234" s="532">
        <v>78.55537818181818</v>
      </c>
    </row>
    <row r="2235" spans="1:10" ht="12.75">
      <c r="A2235" s="551" t="s">
        <v>311</v>
      </c>
      <c r="B2235" s="551" t="s">
        <v>584</v>
      </c>
      <c r="C2235" s="657" t="s">
        <v>69</v>
      </c>
      <c r="D2235" s="657"/>
      <c r="E2235" s="657"/>
      <c r="F2235" s="657"/>
      <c r="G2235" s="658"/>
      <c r="H2235" s="582" t="s">
        <v>311</v>
      </c>
      <c r="I2235" s="530" t="s">
        <v>3650</v>
      </c>
      <c r="J2235" s="532"/>
    </row>
    <row r="2236" spans="1:10" ht="12.75">
      <c r="A2236" s="537"/>
      <c r="B2236" s="537" t="s">
        <v>3651</v>
      </c>
      <c r="C2236" s="659" t="s">
        <v>3652</v>
      </c>
      <c r="D2236" s="659"/>
      <c r="E2236" s="659"/>
      <c r="F2236" s="659"/>
      <c r="G2236" s="660"/>
      <c r="H2236" s="584" t="s">
        <v>3653</v>
      </c>
      <c r="I2236" s="531" t="s">
        <v>3654</v>
      </c>
      <c r="J2236" s="532">
        <v>98.67869131832798</v>
      </c>
    </row>
    <row r="2237" spans="1:10" ht="12.75">
      <c r="A2237" s="537" t="s">
        <v>311</v>
      </c>
      <c r="B2237" s="537" t="s">
        <v>654</v>
      </c>
      <c r="C2237" s="659" t="s">
        <v>655</v>
      </c>
      <c r="D2237" s="659"/>
      <c r="E2237" s="659"/>
      <c r="F2237" s="659"/>
      <c r="G2237" s="660"/>
      <c r="H2237" s="584" t="s">
        <v>3653</v>
      </c>
      <c r="I2237" s="531" t="s">
        <v>3654</v>
      </c>
      <c r="J2237" s="532">
        <v>98.67869131832798</v>
      </c>
    </row>
    <row r="2238" spans="1:10" ht="12.75">
      <c r="A2238" s="551" t="s">
        <v>311</v>
      </c>
      <c r="B2238" s="551" t="s">
        <v>656</v>
      </c>
      <c r="C2238" s="657" t="s">
        <v>655</v>
      </c>
      <c r="D2238" s="657"/>
      <c r="E2238" s="657"/>
      <c r="F2238" s="657"/>
      <c r="G2238" s="658"/>
      <c r="H2238" s="582" t="s">
        <v>311</v>
      </c>
      <c r="I2238" s="530" t="s">
        <v>3654</v>
      </c>
      <c r="J2238" s="532"/>
    </row>
    <row r="2239" spans="1:10" ht="12.75">
      <c r="A2239" s="537" t="s">
        <v>1487</v>
      </c>
      <c r="B2239" s="537" t="s">
        <v>3655</v>
      </c>
      <c r="C2239" s="659" t="s">
        <v>3656</v>
      </c>
      <c r="D2239" s="659"/>
      <c r="E2239" s="659"/>
      <c r="F2239" s="659"/>
      <c r="G2239" s="660"/>
      <c r="H2239" s="584" t="s">
        <v>1483</v>
      </c>
      <c r="I2239" s="531" t="s">
        <v>3657</v>
      </c>
      <c r="J2239" s="532">
        <v>60.271874999999994</v>
      </c>
    </row>
    <row r="2240" spans="1:10" ht="12.75">
      <c r="A2240" s="537" t="s">
        <v>311</v>
      </c>
      <c r="B2240" s="537" t="s">
        <v>623</v>
      </c>
      <c r="C2240" s="659" t="s">
        <v>624</v>
      </c>
      <c r="D2240" s="659"/>
      <c r="E2240" s="659"/>
      <c r="F2240" s="659"/>
      <c r="G2240" s="660"/>
      <c r="H2240" s="584" t="s">
        <v>1483</v>
      </c>
      <c r="I2240" s="531" t="s">
        <v>3657</v>
      </c>
      <c r="J2240" s="532">
        <v>60.271874999999994</v>
      </c>
    </row>
    <row r="2241" spans="1:10" ht="12.75">
      <c r="A2241" s="551" t="s">
        <v>311</v>
      </c>
      <c r="B2241" s="551" t="s">
        <v>629</v>
      </c>
      <c r="C2241" s="657" t="s">
        <v>630</v>
      </c>
      <c r="D2241" s="657"/>
      <c r="E2241" s="657"/>
      <c r="F2241" s="657"/>
      <c r="G2241" s="658"/>
      <c r="H2241" s="582" t="s">
        <v>311</v>
      </c>
      <c r="I2241" s="530" t="s">
        <v>3657</v>
      </c>
      <c r="J2241" s="532"/>
    </row>
    <row r="2242" spans="1:10" ht="12.75">
      <c r="A2242" s="537" t="s">
        <v>1487</v>
      </c>
      <c r="B2242" s="537" t="s">
        <v>3658</v>
      </c>
      <c r="C2242" s="659" t="s">
        <v>3659</v>
      </c>
      <c r="D2242" s="659"/>
      <c r="E2242" s="659"/>
      <c r="F2242" s="659"/>
      <c r="G2242" s="660"/>
      <c r="H2242" s="584" t="s">
        <v>1914</v>
      </c>
      <c r="I2242" s="531" t="s">
        <v>3660</v>
      </c>
      <c r="J2242" s="532">
        <v>100.00082800000001</v>
      </c>
    </row>
    <row r="2243" spans="1:10" ht="12.75">
      <c r="A2243" s="537" t="s">
        <v>311</v>
      </c>
      <c r="B2243" s="537" t="s">
        <v>488</v>
      </c>
      <c r="C2243" s="659" t="s">
        <v>489</v>
      </c>
      <c r="D2243" s="659"/>
      <c r="E2243" s="659"/>
      <c r="F2243" s="659"/>
      <c r="G2243" s="660"/>
      <c r="H2243" s="584" t="s">
        <v>1914</v>
      </c>
      <c r="I2243" s="531" t="s">
        <v>3660</v>
      </c>
      <c r="J2243" s="532">
        <v>100.00082800000001</v>
      </c>
    </row>
    <row r="2244" spans="1:10" ht="12.75">
      <c r="A2244" s="551" t="s">
        <v>311</v>
      </c>
      <c r="B2244" s="551" t="s">
        <v>502</v>
      </c>
      <c r="C2244" s="657" t="s">
        <v>503</v>
      </c>
      <c r="D2244" s="657"/>
      <c r="E2244" s="657"/>
      <c r="F2244" s="657"/>
      <c r="G2244" s="658"/>
      <c r="H2244" s="582" t="s">
        <v>311</v>
      </c>
      <c r="I2244" s="530" t="s">
        <v>3660</v>
      </c>
      <c r="J2244" s="532"/>
    </row>
    <row r="2245" spans="1:10" ht="12.75">
      <c r="A2245" s="537" t="s">
        <v>1487</v>
      </c>
      <c r="B2245" s="537" t="s">
        <v>3661</v>
      </c>
      <c r="C2245" s="659" t="s">
        <v>3662</v>
      </c>
      <c r="D2245" s="659"/>
      <c r="E2245" s="659"/>
      <c r="F2245" s="659"/>
      <c r="G2245" s="660"/>
      <c r="H2245" s="584" t="s">
        <v>3663</v>
      </c>
      <c r="I2245" s="531" t="s">
        <v>3663</v>
      </c>
      <c r="J2245" s="532">
        <v>100</v>
      </c>
    </row>
    <row r="2246" spans="1:10" ht="12.75">
      <c r="A2246" s="537" t="s">
        <v>311</v>
      </c>
      <c r="B2246" s="537" t="s">
        <v>623</v>
      </c>
      <c r="C2246" s="659" t="s">
        <v>624</v>
      </c>
      <c r="D2246" s="659"/>
      <c r="E2246" s="659"/>
      <c r="F2246" s="659"/>
      <c r="G2246" s="660"/>
      <c r="H2246" s="584" t="s">
        <v>3663</v>
      </c>
      <c r="I2246" s="531" t="s">
        <v>3663</v>
      </c>
      <c r="J2246" s="532">
        <v>100</v>
      </c>
    </row>
    <row r="2247" spans="1:10" ht="12.75">
      <c r="A2247" s="551" t="s">
        <v>311</v>
      </c>
      <c r="B2247" s="551" t="s">
        <v>629</v>
      </c>
      <c r="C2247" s="657" t="s">
        <v>630</v>
      </c>
      <c r="D2247" s="657"/>
      <c r="E2247" s="657"/>
      <c r="F2247" s="657"/>
      <c r="G2247" s="658"/>
      <c r="H2247" s="582" t="s">
        <v>311</v>
      </c>
      <c r="I2247" s="530" t="s">
        <v>3663</v>
      </c>
      <c r="J2247" s="532"/>
    </row>
    <row r="2248" spans="1:10" ht="12.75">
      <c r="A2248" s="537" t="s">
        <v>1487</v>
      </c>
      <c r="B2248" s="537" t="s">
        <v>3664</v>
      </c>
      <c r="C2248" s="659" t="s">
        <v>3665</v>
      </c>
      <c r="D2248" s="659"/>
      <c r="E2248" s="659"/>
      <c r="F2248" s="659"/>
      <c r="G2248" s="660"/>
      <c r="H2248" s="584" t="s">
        <v>1467</v>
      </c>
      <c r="I2248" s="531" t="s">
        <v>3666</v>
      </c>
      <c r="J2248" s="532">
        <v>99.375</v>
      </c>
    </row>
    <row r="2249" spans="1:10" ht="12.75">
      <c r="A2249" s="537" t="s">
        <v>311</v>
      </c>
      <c r="B2249" s="537" t="s">
        <v>623</v>
      </c>
      <c r="C2249" s="659" t="s">
        <v>624</v>
      </c>
      <c r="D2249" s="659"/>
      <c r="E2249" s="659"/>
      <c r="F2249" s="659"/>
      <c r="G2249" s="660"/>
      <c r="H2249" s="584" t="s">
        <v>1467</v>
      </c>
      <c r="I2249" s="531" t="s">
        <v>3666</v>
      </c>
      <c r="J2249" s="532">
        <v>99.375</v>
      </c>
    </row>
    <row r="2250" spans="1:10" ht="12.75">
      <c r="A2250" s="551" t="s">
        <v>311</v>
      </c>
      <c r="B2250" s="551" t="s">
        <v>629</v>
      </c>
      <c r="C2250" s="657" t="s">
        <v>630</v>
      </c>
      <c r="D2250" s="657"/>
      <c r="E2250" s="657"/>
      <c r="F2250" s="657"/>
      <c r="G2250" s="658"/>
      <c r="H2250" s="582" t="s">
        <v>311</v>
      </c>
      <c r="I2250" s="530" t="s">
        <v>3666</v>
      </c>
      <c r="J2250" s="532"/>
    </row>
    <row r="2251" spans="1:10" ht="12.75">
      <c r="A2251" s="537" t="s">
        <v>2015</v>
      </c>
      <c r="B2251" s="537" t="s">
        <v>3667</v>
      </c>
      <c r="C2251" s="659" t="s">
        <v>3668</v>
      </c>
      <c r="D2251" s="659"/>
      <c r="E2251" s="659"/>
      <c r="F2251" s="659"/>
      <c r="G2251" s="660"/>
      <c r="H2251" s="584" t="s">
        <v>3479</v>
      </c>
      <c r="I2251" s="531" t="s">
        <v>3669</v>
      </c>
      <c r="J2251" s="532">
        <v>1.8110053571428568</v>
      </c>
    </row>
    <row r="2252" spans="1:10" ht="12.75">
      <c r="A2252" s="537" t="s">
        <v>311</v>
      </c>
      <c r="B2252" s="537" t="s">
        <v>488</v>
      </c>
      <c r="C2252" s="659" t="s">
        <v>489</v>
      </c>
      <c r="D2252" s="659"/>
      <c r="E2252" s="659"/>
      <c r="F2252" s="659"/>
      <c r="G2252" s="660"/>
      <c r="H2252" s="584" t="s">
        <v>3479</v>
      </c>
      <c r="I2252" s="531" t="s">
        <v>3669</v>
      </c>
      <c r="J2252" s="532">
        <v>1.8110053571428568</v>
      </c>
    </row>
    <row r="2253" spans="1:10" ht="12.75">
      <c r="A2253" s="551" t="s">
        <v>311</v>
      </c>
      <c r="B2253" s="551" t="s">
        <v>506</v>
      </c>
      <c r="C2253" s="657" t="s">
        <v>507</v>
      </c>
      <c r="D2253" s="657"/>
      <c r="E2253" s="657"/>
      <c r="F2253" s="657"/>
      <c r="G2253" s="658"/>
      <c r="H2253" s="582" t="s">
        <v>311</v>
      </c>
      <c r="I2253" s="530" t="s">
        <v>3669</v>
      </c>
      <c r="J2253" s="532"/>
    </row>
    <row r="2254" spans="1:10" ht="12.75">
      <c r="A2254" s="551"/>
      <c r="B2254" s="551"/>
      <c r="C2254" s="552"/>
      <c r="D2254" s="552"/>
      <c r="E2254" s="552"/>
      <c r="F2254" s="552"/>
      <c r="G2254" s="553"/>
      <c r="H2254" s="582"/>
      <c r="I2254" s="530"/>
      <c r="J2254" s="532"/>
    </row>
    <row r="2255" spans="1:10" ht="12.75">
      <c r="A2255" s="596" t="s">
        <v>311</v>
      </c>
      <c r="B2255" s="675" t="s">
        <v>3670</v>
      </c>
      <c r="C2255" s="676"/>
      <c r="D2255" s="676"/>
      <c r="E2255" s="676"/>
      <c r="F2255" s="676"/>
      <c r="G2255" s="677"/>
      <c r="H2255" s="585" t="s">
        <v>1027</v>
      </c>
      <c r="I2255" s="546" t="s">
        <v>1028</v>
      </c>
      <c r="J2255" s="547">
        <v>71.4104027500619</v>
      </c>
    </row>
    <row r="2256" spans="1:10" ht="12.75">
      <c r="A2256" s="537" t="s">
        <v>311</v>
      </c>
      <c r="B2256" s="669" t="s">
        <v>3671</v>
      </c>
      <c r="C2256" s="670"/>
      <c r="D2256" s="670"/>
      <c r="E2256" s="670"/>
      <c r="F2256" s="670"/>
      <c r="G2256" s="671"/>
      <c r="H2256" s="584" t="s">
        <v>1027</v>
      </c>
      <c r="I2256" s="531" t="s">
        <v>1028</v>
      </c>
      <c r="J2256" s="532">
        <v>71.4104027500619</v>
      </c>
    </row>
    <row r="2257" spans="1:10" ht="12.75">
      <c r="A2257" s="548" t="s">
        <v>311</v>
      </c>
      <c r="B2257" s="663" t="s">
        <v>1130</v>
      </c>
      <c r="C2257" s="664"/>
      <c r="D2257" s="664"/>
      <c r="E2257" s="664"/>
      <c r="F2257" s="664"/>
      <c r="G2257" s="665"/>
      <c r="H2257" s="583" t="s">
        <v>3672</v>
      </c>
      <c r="I2257" s="533" t="s">
        <v>3673</v>
      </c>
      <c r="J2257" s="534">
        <v>87.25712072091602</v>
      </c>
    </row>
    <row r="2258" spans="1:10" ht="12.75">
      <c r="A2258" s="548" t="s">
        <v>311</v>
      </c>
      <c r="B2258" s="663" t="s">
        <v>1133</v>
      </c>
      <c r="C2258" s="664"/>
      <c r="D2258" s="664"/>
      <c r="E2258" s="664"/>
      <c r="F2258" s="664"/>
      <c r="G2258" s="665"/>
      <c r="H2258" s="583" t="s">
        <v>3674</v>
      </c>
      <c r="I2258" s="533" t="s">
        <v>3675</v>
      </c>
      <c r="J2258" s="534">
        <v>62.367315789473686</v>
      </c>
    </row>
    <row r="2259" spans="1:10" ht="12.75">
      <c r="A2259" s="548" t="s">
        <v>311</v>
      </c>
      <c r="B2259" s="663" t="s">
        <v>3370</v>
      </c>
      <c r="C2259" s="664"/>
      <c r="D2259" s="664"/>
      <c r="E2259" s="664"/>
      <c r="F2259" s="664"/>
      <c r="G2259" s="665"/>
      <c r="H2259" s="583" t="s">
        <v>3676</v>
      </c>
      <c r="I2259" s="533" t="s">
        <v>3677</v>
      </c>
      <c r="J2259" s="534">
        <v>60.649077868852466</v>
      </c>
    </row>
    <row r="2260" spans="1:10" ht="12.75">
      <c r="A2260" s="548" t="s">
        <v>311</v>
      </c>
      <c r="B2260" s="663" t="s">
        <v>1138</v>
      </c>
      <c r="C2260" s="664"/>
      <c r="D2260" s="664"/>
      <c r="E2260" s="664"/>
      <c r="F2260" s="664"/>
      <c r="G2260" s="665"/>
      <c r="H2260" s="583" t="s">
        <v>3535</v>
      </c>
      <c r="I2260" s="533" t="s">
        <v>3678</v>
      </c>
      <c r="J2260" s="534">
        <v>93.32510888888889</v>
      </c>
    </row>
    <row r="2261" spans="1:10" ht="12.75">
      <c r="A2261" s="548" t="s">
        <v>311</v>
      </c>
      <c r="B2261" s="663" t="s">
        <v>3382</v>
      </c>
      <c r="C2261" s="664"/>
      <c r="D2261" s="664"/>
      <c r="E2261" s="664"/>
      <c r="F2261" s="664"/>
      <c r="G2261" s="665"/>
      <c r="H2261" s="583" t="s">
        <v>1991</v>
      </c>
      <c r="I2261" s="533" t="s">
        <v>3679</v>
      </c>
      <c r="J2261" s="534">
        <v>95.625</v>
      </c>
    </row>
    <row r="2262" spans="1:10" ht="12.75">
      <c r="A2262" s="548" t="s">
        <v>311</v>
      </c>
      <c r="B2262" s="663" t="s">
        <v>1699</v>
      </c>
      <c r="C2262" s="664"/>
      <c r="D2262" s="664"/>
      <c r="E2262" s="664"/>
      <c r="F2262" s="664"/>
      <c r="G2262" s="665"/>
      <c r="H2262" s="583" t="s">
        <v>3680</v>
      </c>
      <c r="I2262" s="533" t="s">
        <v>3681</v>
      </c>
      <c r="J2262" s="534">
        <v>62.82139929245108</v>
      </c>
    </row>
    <row r="2263" spans="1:10" ht="12.75">
      <c r="A2263" s="548" t="s">
        <v>311</v>
      </c>
      <c r="B2263" s="663" t="s">
        <v>1634</v>
      </c>
      <c r="C2263" s="664"/>
      <c r="D2263" s="664"/>
      <c r="E2263" s="664"/>
      <c r="F2263" s="664"/>
      <c r="G2263" s="665"/>
      <c r="H2263" s="583" t="s">
        <v>1492</v>
      </c>
      <c r="I2263" s="533" t="s">
        <v>1227</v>
      </c>
      <c r="J2263" s="534">
        <v>0</v>
      </c>
    </row>
    <row r="2264" spans="1:10" ht="12.75">
      <c r="A2264" s="537" t="s">
        <v>311</v>
      </c>
      <c r="B2264" s="537" t="s">
        <v>1151</v>
      </c>
      <c r="C2264" s="659" t="s">
        <v>1152</v>
      </c>
      <c r="D2264" s="659"/>
      <c r="E2264" s="659"/>
      <c r="F2264" s="659"/>
      <c r="G2264" s="660"/>
      <c r="H2264" s="584" t="s">
        <v>3682</v>
      </c>
      <c r="I2264" s="531" t="s">
        <v>3683</v>
      </c>
      <c r="J2264" s="532">
        <v>95.03317148424813</v>
      </c>
    </row>
    <row r="2265" spans="1:10" ht="12.75">
      <c r="A2265" s="537" t="s">
        <v>1155</v>
      </c>
      <c r="B2265" s="537" t="s">
        <v>1156</v>
      </c>
      <c r="C2265" s="659" t="s">
        <v>1157</v>
      </c>
      <c r="D2265" s="659"/>
      <c r="E2265" s="659"/>
      <c r="F2265" s="659"/>
      <c r="G2265" s="660"/>
      <c r="H2265" s="584" t="s">
        <v>3682</v>
      </c>
      <c r="I2265" s="531" t="s">
        <v>3683</v>
      </c>
      <c r="J2265" s="532">
        <v>95.03317148424813</v>
      </c>
    </row>
    <row r="2266" spans="1:10" ht="12.75">
      <c r="A2266" s="537" t="s">
        <v>311</v>
      </c>
      <c r="B2266" s="537" t="s">
        <v>445</v>
      </c>
      <c r="C2266" s="659" t="s">
        <v>446</v>
      </c>
      <c r="D2266" s="659"/>
      <c r="E2266" s="659"/>
      <c r="F2266" s="659"/>
      <c r="G2266" s="660"/>
      <c r="H2266" s="584" t="s">
        <v>3684</v>
      </c>
      <c r="I2266" s="531" t="s">
        <v>3685</v>
      </c>
      <c r="J2266" s="532">
        <v>97.98528333333333</v>
      </c>
    </row>
    <row r="2267" spans="1:10" ht="12.75">
      <c r="A2267" s="551" t="s">
        <v>311</v>
      </c>
      <c r="B2267" s="551" t="s">
        <v>447</v>
      </c>
      <c r="C2267" s="657" t="s">
        <v>448</v>
      </c>
      <c r="D2267" s="657"/>
      <c r="E2267" s="657"/>
      <c r="F2267" s="657"/>
      <c r="G2267" s="658"/>
      <c r="H2267" s="582" t="s">
        <v>311</v>
      </c>
      <c r="I2267" s="530" t="s">
        <v>3685</v>
      </c>
      <c r="J2267" s="532"/>
    </row>
    <row r="2268" spans="1:10" ht="12.75">
      <c r="A2268" s="537" t="s">
        <v>311</v>
      </c>
      <c r="B2268" s="537" t="s">
        <v>451</v>
      </c>
      <c r="C2268" s="659" t="s">
        <v>452</v>
      </c>
      <c r="D2268" s="659"/>
      <c r="E2268" s="659"/>
      <c r="F2268" s="659"/>
      <c r="G2268" s="660"/>
      <c r="H2268" s="584" t="s">
        <v>2209</v>
      </c>
      <c r="I2268" s="531" t="s">
        <v>3686</v>
      </c>
      <c r="J2268" s="532">
        <v>74.57511111111111</v>
      </c>
    </row>
    <row r="2269" spans="1:10" ht="12.75">
      <c r="A2269" s="551" t="s">
        <v>311</v>
      </c>
      <c r="B2269" s="551" t="s">
        <v>453</v>
      </c>
      <c r="C2269" s="657" t="s">
        <v>452</v>
      </c>
      <c r="D2269" s="657"/>
      <c r="E2269" s="657"/>
      <c r="F2269" s="657"/>
      <c r="G2269" s="658"/>
      <c r="H2269" s="582" t="s">
        <v>311</v>
      </c>
      <c r="I2269" s="530" t="s">
        <v>3686</v>
      </c>
      <c r="J2269" s="532"/>
    </row>
    <row r="2270" spans="1:10" ht="12.75">
      <c r="A2270" s="537" t="s">
        <v>311</v>
      </c>
      <c r="B2270" s="537" t="s">
        <v>454</v>
      </c>
      <c r="C2270" s="659" t="s">
        <v>455</v>
      </c>
      <c r="D2270" s="659"/>
      <c r="E2270" s="659"/>
      <c r="F2270" s="659"/>
      <c r="G2270" s="660"/>
      <c r="H2270" s="584" t="s">
        <v>3687</v>
      </c>
      <c r="I2270" s="531" t="s">
        <v>3688</v>
      </c>
      <c r="J2270" s="532">
        <v>97.70130434782608</v>
      </c>
    </row>
    <row r="2271" spans="1:10" ht="12.75">
      <c r="A2271" s="551" t="s">
        <v>311</v>
      </c>
      <c r="B2271" s="551" t="s">
        <v>458</v>
      </c>
      <c r="C2271" s="657" t="s">
        <v>459</v>
      </c>
      <c r="D2271" s="657"/>
      <c r="E2271" s="657"/>
      <c r="F2271" s="657"/>
      <c r="G2271" s="658"/>
      <c r="H2271" s="582" t="s">
        <v>311</v>
      </c>
      <c r="I2271" s="530" t="s">
        <v>3689</v>
      </c>
      <c r="J2271" s="532"/>
    </row>
    <row r="2272" spans="1:10" ht="12.75">
      <c r="A2272" s="551" t="s">
        <v>311</v>
      </c>
      <c r="B2272" s="551" t="s">
        <v>460</v>
      </c>
      <c r="C2272" s="657" t="s">
        <v>461</v>
      </c>
      <c r="D2272" s="657"/>
      <c r="E2272" s="657"/>
      <c r="F2272" s="657"/>
      <c r="G2272" s="658"/>
      <c r="H2272" s="582" t="s">
        <v>311</v>
      </c>
      <c r="I2272" s="530" t="s">
        <v>3690</v>
      </c>
      <c r="J2272" s="532"/>
    </row>
    <row r="2273" spans="1:10" ht="12.75">
      <c r="A2273" s="537" t="s">
        <v>311</v>
      </c>
      <c r="B2273" s="537" t="s">
        <v>464</v>
      </c>
      <c r="C2273" s="659" t="s">
        <v>465</v>
      </c>
      <c r="D2273" s="659"/>
      <c r="E2273" s="659"/>
      <c r="F2273" s="659"/>
      <c r="G2273" s="660"/>
      <c r="H2273" s="584" t="s">
        <v>1528</v>
      </c>
      <c r="I2273" s="531" t="s">
        <v>3691</v>
      </c>
      <c r="J2273" s="532">
        <v>50.157333333333334</v>
      </c>
    </row>
    <row r="2274" spans="1:10" ht="12.75">
      <c r="A2274" s="551" t="s">
        <v>311</v>
      </c>
      <c r="B2274" s="551" t="s">
        <v>466</v>
      </c>
      <c r="C2274" s="657" t="s">
        <v>467</v>
      </c>
      <c r="D2274" s="657"/>
      <c r="E2274" s="657"/>
      <c r="F2274" s="657"/>
      <c r="G2274" s="658"/>
      <c r="H2274" s="582" t="s">
        <v>311</v>
      </c>
      <c r="I2274" s="530" t="s">
        <v>3691</v>
      </c>
      <c r="J2274" s="532"/>
    </row>
    <row r="2275" spans="1:10" ht="12.75">
      <c r="A2275" s="551" t="s">
        <v>311</v>
      </c>
      <c r="B2275" s="551" t="s">
        <v>470</v>
      </c>
      <c r="C2275" s="657" t="s">
        <v>471</v>
      </c>
      <c r="D2275" s="657"/>
      <c r="E2275" s="657"/>
      <c r="F2275" s="657"/>
      <c r="G2275" s="658"/>
      <c r="H2275" s="582" t="s">
        <v>311</v>
      </c>
      <c r="I2275" s="530" t="s">
        <v>1227</v>
      </c>
      <c r="J2275" s="532"/>
    </row>
    <row r="2276" spans="1:10" ht="12.75">
      <c r="A2276" s="537" t="s">
        <v>311</v>
      </c>
      <c r="B2276" s="537" t="s">
        <v>474</v>
      </c>
      <c r="C2276" s="659" t="s">
        <v>475</v>
      </c>
      <c r="D2276" s="659"/>
      <c r="E2276" s="659"/>
      <c r="F2276" s="659"/>
      <c r="G2276" s="660"/>
      <c r="H2276" s="584" t="s">
        <v>1340</v>
      </c>
      <c r="I2276" s="531" t="s">
        <v>3692</v>
      </c>
      <c r="J2276" s="532">
        <v>75.3266</v>
      </c>
    </row>
    <row r="2277" spans="1:10" ht="12.75">
      <c r="A2277" s="551" t="s">
        <v>311</v>
      </c>
      <c r="B2277" s="551" t="s">
        <v>476</v>
      </c>
      <c r="C2277" s="657" t="s">
        <v>477</v>
      </c>
      <c r="D2277" s="657"/>
      <c r="E2277" s="657"/>
      <c r="F2277" s="657"/>
      <c r="G2277" s="658"/>
      <c r="H2277" s="582" t="s">
        <v>311</v>
      </c>
      <c r="I2277" s="530" t="s">
        <v>3692</v>
      </c>
      <c r="J2277" s="532"/>
    </row>
    <row r="2278" spans="1:10" ht="12.75">
      <c r="A2278" s="537" t="s">
        <v>311</v>
      </c>
      <c r="B2278" s="537" t="s">
        <v>488</v>
      </c>
      <c r="C2278" s="659" t="s">
        <v>489</v>
      </c>
      <c r="D2278" s="659"/>
      <c r="E2278" s="659"/>
      <c r="F2278" s="659"/>
      <c r="G2278" s="660"/>
      <c r="H2278" s="584" t="s">
        <v>1233</v>
      </c>
      <c r="I2278" s="531" t="s">
        <v>3693</v>
      </c>
      <c r="J2278" s="532">
        <v>61.174640000000004</v>
      </c>
    </row>
    <row r="2279" spans="1:10" ht="12.75">
      <c r="A2279" s="551" t="s">
        <v>311</v>
      </c>
      <c r="B2279" s="551" t="s">
        <v>490</v>
      </c>
      <c r="C2279" s="657" t="s">
        <v>491</v>
      </c>
      <c r="D2279" s="657"/>
      <c r="E2279" s="657"/>
      <c r="F2279" s="657"/>
      <c r="G2279" s="658"/>
      <c r="H2279" s="582" t="s">
        <v>311</v>
      </c>
      <c r="I2279" s="530" t="s">
        <v>3694</v>
      </c>
      <c r="J2279" s="532"/>
    </row>
    <row r="2280" spans="1:10" ht="12.75">
      <c r="A2280" s="551" t="s">
        <v>311</v>
      </c>
      <c r="B2280" s="551" t="s">
        <v>494</v>
      </c>
      <c r="C2280" s="657" t="s">
        <v>495</v>
      </c>
      <c r="D2280" s="657"/>
      <c r="E2280" s="657"/>
      <c r="F2280" s="657"/>
      <c r="G2280" s="658"/>
      <c r="H2280" s="582" t="s">
        <v>311</v>
      </c>
      <c r="I2280" s="530" t="s">
        <v>3695</v>
      </c>
      <c r="J2280" s="532"/>
    </row>
    <row r="2281" spans="1:10" ht="12.75">
      <c r="A2281" s="537" t="s">
        <v>311</v>
      </c>
      <c r="B2281" s="537" t="s">
        <v>511</v>
      </c>
      <c r="C2281" s="659" t="s">
        <v>512</v>
      </c>
      <c r="D2281" s="659"/>
      <c r="E2281" s="659"/>
      <c r="F2281" s="659"/>
      <c r="G2281" s="660"/>
      <c r="H2281" s="584" t="s">
        <v>1226</v>
      </c>
      <c r="I2281" s="531" t="s">
        <v>1227</v>
      </c>
      <c r="J2281" s="532">
        <v>0</v>
      </c>
    </row>
    <row r="2282" spans="1:10" ht="12.75">
      <c r="A2282" s="551" t="s">
        <v>311</v>
      </c>
      <c r="B2282" s="551" t="s">
        <v>520</v>
      </c>
      <c r="C2282" s="657" t="s">
        <v>521</v>
      </c>
      <c r="D2282" s="657"/>
      <c r="E2282" s="657"/>
      <c r="F2282" s="657"/>
      <c r="G2282" s="658"/>
      <c r="H2282" s="582" t="s">
        <v>311</v>
      </c>
      <c r="I2282" s="530" t="s">
        <v>1227</v>
      </c>
      <c r="J2282" s="532"/>
    </row>
    <row r="2283" spans="1:10" ht="12.75">
      <c r="A2283" s="551" t="s">
        <v>311</v>
      </c>
      <c r="B2283" s="551" t="s">
        <v>523</v>
      </c>
      <c r="C2283" s="657" t="s">
        <v>512</v>
      </c>
      <c r="D2283" s="657"/>
      <c r="E2283" s="657"/>
      <c r="F2283" s="657"/>
      <c r="G2283" s="658"/>
      <c r="H2283" s="582" t="s">
        <v>311</v>
      </c>
      <c r="I2283" s="530" t="s">
        <v>1227</v>
      </c>
      <c r="J2283" s="532"/>
    </row>
    <row r="2284" spans="1:10" ht="12.75">
      <c r="A2284" s="537" t="s">
        <v>311</v>
      </c>
      <c r="B2284" s="537" t="s">
        <v>1451</v>
      </c>
      <c r="C2284" s="659" t="s">
        <v>1452</v>
      </c>
      <c r="D2284" s="659"/>
      <c r="E2284" s="659"/>
      <c r="F2284" s="659"/>
      <c r="G2284" s="660"/>
      <c r="H2284" s="584" t="s">
        <v>1492</v>
      </c>
      <c r="I2284" s="531" t="s">
        <v>1227</v>
      </c>
      <c r="J2284" s="532">
        <v>0</v>
      </c>
    </row>
    <row r="2285" spans="1:10" ht="12.75">
      <c r="A2285" s="537" t="s">
        <v>1487</v>
      </c>
      <c r="B2285" s="537" t="s">
        <v>1289</v>
      </c>
      <c r="C2285" s="659" t="s">
        <v>3696</v>
      </c>
      <c r="D2285" s="659"/>
      <c r="E2285" s="659"/>
      <c r="F2285" s="659"/>
      <c r="G2285" s="660"/>
      <c r="H2285" s="584" t="s">
        <v>1492</v>
      </c>
      <c r="I2285" s="531" t="s">
        <v>1227</v>
      </c>
      <c r="J2285" s="532">
        <v>0</v>
      </c>
    </row>
    <row r="2286" spans="1:10" ht="12.75">
      <c r="A2286" s="537" t="s">
        <v>311</v>
      </c>
      <c r="B2286" s="537" t="s">
        <v>623</v>
      </c>
      <c r="C2286" s="659" t="s">
        <v>624</v>
      </c>
      <c r="D2286" s="659"/>
      <c r="E2286" s="659"/>
      <c r="F2286" s="659"/>
      <c r="G2286" s="660"/>
      <c r="H2286" s="584" t="s">
        <v>1492</v>
      </c>
      <c r="I2286" s="531" t="s">
        <v>1227</v>
      </c>
      <c r="J2286" s="532">
        <v>0</v>
      </c>
    </row>
    <row r="2287" spans="1:10" ht="12.75">
      <c r="A2287" s="551" t="s">
        <v>311</v>
      </c>
      <c r="B2287" s="551" t="s">
        <v>627</v>
      </c>
      <c r="C2287" s="657" t="s">
        <v>628</v>
      </c>
      <c r="D2287" s="657"/>
      <c r="E2287" s="657"/>
      <c r="F2287" s="657"/>
      <c r="G2287" s="658"/>
      <c r="H2287" s="582" t="s">
        <v>311</v>
      </c>
      <c r="I2287" s="530" t="s">
        <v>1227</v>
      </c>
      <c r="J2287" s="532"/>
    </row>
    <row r="2288" spans="1:10" ht="12.75">
      <c r="A2288" s="537" t="s">
        <v>311</v>
      </c>
      <c r="B2288" s="537" t="s">
        <v>3697</v>
      </c>
      <c r="C2288" s="659" t="s">
        <v>3698</v>
      </c>
      <c r="D2288" s="659"/>
      <c r="E2288" s="659"/>
      <c r="F2288" s="659"/>
      <c r="G2288" s="660"/>
      <c r="H2288" s="584" t="s">
        <v>3699</v>
      </c>
      <c r="I2288" s="531" t="s">
        <v>3700</v>
      </c>
      <c r="J2288" s="532">
        <v>60.7913961038961</v>
      </c>
    </row>
    <row r="2289" spans="1:10" ht="12.75">
      <c r="A2289" s="537" t="s">
        <v>1487</v>
      </c>
      <c r="B2289" s="537" t="s">
        <v>1156</v>
      </c>
      <c r="C2289" s="659" t="s">
        <v>3701</v>
      </c>
      <c r="D2289" s="659"/>
      <c r="E2289" s="659"/>
      <c r="F2289" s="659"/>
      <c r="G2289" s="660"/>
      <c r="H2289" s="584" t="s">
        <v>1914</v>
      </c>
      <c r="I2289" s="531" t="s">
        <v>3702</v>
      </c>
      <c r="J2289" s="532">
        <v>71.6125</v>
      </c>
    </row>
    <row r="2290" spans="1:10" ht="12.75">
      <c r="A2290" s="537" t="s">
        <v>311</v>
      </c>
      <c r="B2290" s="537" t="s">
        <v>488</v>
      </c>
      <c r="C2290" s="659" t="s">
        <v>489</v>
      </c>
      <c r="D2290" s="659"/>
      <c r="E2290" s="659"/>
      <c r="F2290" s="659"/>
      <c r="G2290" s="660"/>
      <c r="H2290" s="584" t="s">
        <v>1914</v>
      </c>
      <c r="I2290" s="531" t="s">
        <v>3702</v>
      </c>
      <c r="J2290" s="532">
        <v>71.6125</v>
      </c>
    </row>
    <row r="2291" spans="1:10" ht="12.75">
      <c r="A2291" s="551" t="s">
        <v>311</v>
      </c>
      <c r="B2291" s="551" t="s">
        <v>502</v>
      </c>
      <c r="C2291" s="657" t="s">
        <v>503</v>
      </c>
      <c r="D2291" s="657"/>
      <c r="E2291" s="657"/>
      <c r="F2291" s="657"/>
      <c r="G2291" s="658"/>
      <c r="H2291" s="582" t="s">
        <v>311</v>
      </c>
      <c r="I2291" s="530" t="s">
        <v>3702</v>
      </c>
      <c r="J2291" s="532"/>
    </row>
    <row r="2292" spans="1:10" ht="12.75">
      <c r="A2292" s="537" t="s">
        <v>1487</v>
      </c>
      <c r="B2292" s="537" t="s">
        <v>3192</v>
      </c>
      <c r="C2292" s="659" t="s">
        <v>3703</v>
      </c>
      <c r="D2292" s="659"/>
      <c r="E2292" s="659"/>
      <c r="F2292" s="659"/>
      <c r="G2292" s="660"/>
      <c r="H2292" s="584" t="s">
        <v>1483</v>
      </c>
      <c r="I2292" s="531" t="s">
        <v>3704</v>
      </c>
      <c r="J2292" s="532">
        <v>55.625</v>
      </c>
    </row>
    <row r="2293" spans="1:10" ht="12.75">
      <c r="A2293" s="537" t="s">
        <v>311</v>
      </c>
      <c r="B2293" s="537" t="s">
        <v>623</v>
      </c>
      <c r="C2293" s="659" t="s">
        <v>624</v>
      </c>
      <c r="D2293" s="659"/>
      <c r="E2293" s="659"/>
      <c r="F2293" s="659"/>
      <c r="G2293" s="660"/>
      <c r="H2293" s="584" t="s">
        <v>1483</v>
      </c>
      <c r="I2293" s="531" t="s">
        <v>3704</v>
      </c>
      <c r="J2293" s="532">
        <v>55.625</v>
      </c>
    </row>
    <row r="2294" spans="1:10" ht="12.75">
      <c r="A2294" s="551" t="s">
        <v>311</v>
      </c>
      <c r="B2294" s="551" t="s">
        <v>627</v>
      </c>
      <c r="C2294" s="657" t="s">
        <v>628</v>
      </c>
      <c r="D2294" s="657"/>
      <c r="E2294" s="657"/>
      <c r="F2294" s="657"/>
      <c r="G2294" s="658"/>
      <c r="H2294" s="582" t="s">
        <v>311</v>
      </c>
      <c r="I2294" s="530" t="s">
        <v>3704</v>
      </c>
      <c r="J2294" s="532"/>
    </row>
    <row r="2295" spans="1:10" ht="12.75">
      <c r="A2295" s="537" t="s">
        <v>1487</v>
      </c>
      <c r="B2295" s="537" t="s">
        <v>3331</v>
      </c>
      <c r="C2295" s="659" t="s">
        <v>3705</v>
      </c>
      <c r="D2295" s="659"/>
      <c r="E2295" s="659"/>
      <c r="F2295" s="659"/>
      <c r="G2295" s="660"/>
      <c r="H2295" s="584" t="s">
        <v>1268</v>
      </c>
      <c r="I2295" s="531" t="s">
        <v>3706</v>
      </c>
      <c r="J2295" s="532">
        <v>55.46875</v>
      </c>
    </row>
    <row r="2296" spans="1:10" ht="12.75">
      <c r="A2296" s="537" t="s">
        <v>311</v>
      </c>
      <c r="B2296" s="537" t="s">
        <v>623</v>
      </c>
      <c r="C2296" s="659" t="s">
        <v>624</v>
      </c>
      <c r="D2296" s="659"/>
      <c r="E2296" s="659"/>
      <c r="F2296" s="659"/>
      <c r="G2296" s="660"/>
      <c r="H2296" s="584" t="s">
        <v>1268</v>
      </c>
      <c r="I2296" s="531" t="s">
        <v>3706</v>
      </c>
      <c r="J2296" s="532">
        <v>55.46875</v>
      </c>
    </row>
    <row r="2297" spans="1:10" ht="12.75">
      <c r="A2297" s="551" t="s">
        <v>311</v>
      </c>
      <c r="B2297" s="551" t="s">
        <v>627</v>
      </c>
      <c r="C2297" s="657" t="s">
        <v>628</v>
      </c>
      <c r="D2297" s="657"/>
      <c r="E2297" s="657"/>
      <c r="F2297" s="657"/>
      <c r="G2297" s="658"/>
      <c r="H2297" s="582" t="s">
        <v>311</v>
      </c>
      <c r="I2297" s="530" t="s">
        <v>3706</v>
      </c>
      <c r="J2297" s="532"/>
    </row>
    <row r="2298" spans="1:10" ht="12.75">
      <c r="A2298" s="537" t="s">
        <v>311</v>
      </c>
      <c r="B2298" s="537" t="s">
        <v>2008</v>
      </c>
      <c r="C2298" s="659" t="s">
        <v>2009</v>
      </c>
      <c r="D2298" s="659"/>
      <c r="E2298" s="659"/>
      <c r="F2298" s="659"/>
      <c r="G2298" s="660"/>
      <c r="H2298" s="584" t="s">
        <v>3707</v>
      </c>
      <c r="I2298" s="531" t="s">
        <v>3708</v>
      </c>
      <c r="J2298" s="532">
        <v>71.70526920315865</v>
      </c>
    </row>
    <row r="2299" spans="1:10" ht="12.75">
      <c r="A2299" s="537" t="s">
        <v>2015</v>
      </c>
      <c r="B2299" s="537" t="s">
        <v>1156</v>
      </c>
      <c r="C2299" s="659" t="s">
        <v>3709</v>
      </c>
      <c r="D2299" s="659"/>
      <c r="E2299" s="659"/>
      <c r="F2299" s="659"/>
      <c r="G2299" s="660"/>
      <c r="H2299" s="584" t="s">
        <v>1318</v>
      </c>
      <c r="I2299" s="531" t="s">
        <v>3710</v>
      </c>
      <c r="J2299" s="532">
        <v>91.25</v>
      </c>
    </row>
    <row r="2300" spans="1:10" ht="12.75">
      <c r="A2300" s="537" t="s">
        <v>311</v>
      </c>
      <c r="B2300" s="537" t="s">
        <v>488</v>
      </c>
      <c r="C2300" s="659" t="s">
        <v>489</v>
      </c>
      <c r="D2300" s="659"/>
      <c r="E2300" s="659"/>
      <c r="F2300" s="659"/>
      <c r="G2300" s="660"/>
      <c r="H2300" s="584" t="s">
        <v>1318</v>
      </c>
      <c r="I2300" s="531" t="s">
        <v>3710</v>
      </c>
      <c r="J2300" s="532">
        <v>91.25</v>
      </c>
    </row>
    <row r="2301" spans="1:10" ht="12.75">
      <c r="A2301" s="551" t="s">
        <v>311</v>
      </c>
      <c r="B2301" s="551" t="s">
        <v>496</v>
      </c>
      <c r="C2301" s="657" t="s">
        <v>497</v>
      </c>
      <c r="D2301" s="657"/>
      <c r="E2301" s="657"/>
      <c r="F2301" s="657"/>
      <c r="G2301" s="658"/>
      <c r="H2301" s="582" t="s">
        <v>311</v>
      </c>
      <c r="I2301" s="530" t="s">
        <v>3710</v>
      </c>
      <c r="J2301" s="532"/>
    </row>
    <row r="2302" spans="1:10" ht="12.75">
      <c r="A2302" s="537" t="s">
        <v>2015</v>
      </c>
      <c r="B2302" s="537" t="s">
        <v>1459</v>
      </c>
      <c r="C2302" s="659" t="s">
        <v>3711</v>
      </c>
      <c r="D2302" s="659"/>
      <c r="E2302" s="659"/>
      <c r="F2302" s="659"/>
      <c r="G2302" s="660"/>
      <c r="H2302" s="584" t="s">
        <v>1318</v>
      </c>
      <c r="I2302" s="531" t="s">
        <v>1318</v>
      </c>
      <c r="J2302" s="532">
        <v>100</v>
      </c>
    </row>
    <row r="2303" spans="1:10" ht="12.75">
      <c r="A2303" s="537" t="s">
        <v>311</v>
      </c>
      <c r="B2303" s="537" t="s">
        <v>488</v>
      </c>
      <c r="C2303" s="659" t="s">
        <v>489</v>
      </c>
      <c r="D2303" s="659"/>
      <c r="E2303" s="659"/>
      <c r="F2303" s="659"/>
      <c r="G2303" s="660"/>
      <c r="H2303" s="584" t="s">
        <v>1318</v>
      </c>
      <c r="I2303" s="531" t="s">
        <v>1318</v>
      </c>
      <c r="J2303" s="532">
        <v>100</v>
      </c>
    </row>
    <row r="2304" spans="1:10" ht="12.75">
      <c r="A2304" s="551" t="s">
        <v>311</v>
      </c>
      <c r="B2304" s="551" t="s">
        <v>496</v>
      </c>
      <c r="C2304" s="657" t="s">
        <v>497</v>
      </c>
      <c r="D2304" s="657"/>
      <c r="E2304" s="657"/>
      <c r="F2304" s="657"/>
      <c r="G2304" s="658"/>
      <c r="H2304" s="582" t="s">
        <v>311</v>
      </c>
      <c r="I2304" s="530" t="s">
        <v>1318</v>
      </c>
      <c r="J2304" s="532"/>
    </row>
    <row r="2305" spans="1:10" ht="12.75">
      <c r="A2305" s="537" t="s">
        <v>2011</v>
      </c>
      <c r="B2305" s="537" t="s">
        <v>1240</v>
      </c>
      <c r="C2305" s="659" t="s">
        <v>3712</v>
      </c>
      <c r="D2305" s="659"/>
      <c r="E2305" s="659"/>
      <c r="F2305" s="659"/>
      <c r="G2305" s="660"/>
      <c r="H2305" s="584" t="s">
        <v>1467</v>
      </c>
      <c r="I2305" s="531" t="s">
        <v>3713</v>
      </c>
      <c r="J2305" s="532">
        <v>98.80499999999999</v>
      </c>
    </row>
    <row r="2306" spans="1:10" ht="12.75">
      <c r="A2306" s="537" t="s">
        <v>311</v>
      </c>
      <c r="B2306" s="537" t="s">
        <v>573</v>
      </c>
      <c r="C2306" s="659" t="s">
        <v>407</v>
      </c>
      <c r="D2306" s="659"/>
      <c r="E2306" s="659"/>
      <c r="F2306" s="659"/>
      <c r="G2306" s="660"/>
      <c r="H2306" s="584" t="s">
        <v>1467</v>
      </c>
      <c r="I2306" s="531" t="s">
        <v>3713</v>
      </c>
      <c r="J2306" s="532">
        <v>98.80499999999999</v>
      </c>
    </row>
    <row r="2307" spans="1:10" ht="12.75">
      <c r="A2307" s="551" t="s">
        <v>311</v>
      </c>
      <c r="B2307" s="551" t="s">
        <v>576</v>
      </c>
      <c r="C2307" s="657" t="s">
        <v>577</v>
      </c>
      <c r="D2307" s="657"/>
      <c r="E2307" s="657"/>
      <c r="F2307" s="657"/>
      <c r="G2307" s="658"/>
      <c r="H2307" s="582" t="s">
        <v>311</v>
      </c>
      <c r="I2307" s="530" t="s">
        <v>3713</v>
      </c>
      <c r="J2307" s="532"/>
    </row>
    <row r="2308" spans="1:10" ht="12.75">
      <c r="A2308" s="537" t="s">
        <v>2011</v>
      </c>
      <c r="B2308" s="537" t="s">
        <v>1275</v>
      </c>
      <c r="C2308" s="659" t="s">
        <v>3714</v>
      </c>
      <c r="D2308" s="659"/>
      <c r="E2308" s="659"/>
      <c r="F2308" s="659"/>
      <c r="G2308" s="660"/>
      <c r="H2308" s="584" t="s">
        <v>3715</v>
      </c>
      <c r="I2308" s="531" t="s">
        <v>3716</v>
      </c>
      <c r="J2308" s="532">
        <v>62.826278247831205</v>
      </c>
    </row>
    <row r="2309" spans="1:10" ht="12.75">
      <c r="A2309" s="537" t="s">
        <v>311</v>
      </c>
      <c r="B2309" s="537" t="s">
        <v>445</v>
      </c>
      <c r="C2309" s="659" t="s">
        <v>446</v>
      </c>
      <c r="D2309" s="659"/>
      <c r="E2309" s="659"/>
      <c r="F2309" s="659"/>
      <c r="G2309" s="660"/>
      <c r="H2309" s="584" t="s">
        <v>3717</v>
      </c>
      <c r="I2309" s="531" t="s">
        <v>3718</v>
      </c>
      <c r="J2309" s="532">
        <v>57.71320839458848</v>
      </c>
    </row>
    <row r="2310" spans="1:10" ht="12.75">
      <c r="A2310" s="551" t="s">
        <v>311</v>
      </c>
      <c r="B2310" s="551" t="s">
        <v>447</v>
      </c>
      <c r="C2310" s="657" t="s">
        <v>448</v>
      </c>
      <c r="D2310" s="657"/>
      <c r="E2310" s="657"/>
      <c r="F2310" s="657"/>
      <c r="G2310" s="658"/>
      <c r="H2310" s="582" t="s">
        <v>311</v>
      </c>
      <c r="I2310" s="530" t="s">
        <v>3718</v>
      </c>
      <c r="J2310" s="532"/>
    </row>
    <row r="2311" spans="1:10" ht="12.75">
      <c r="A2311" s="537" t="s">
        <v>311</v>
      </c>
      <c r="B2311" s="537" t="s">
        <v>454</v>
      </c>
      <c r="C2311" s="659" t="s">
        <v>455</v>
      </c>
      <c r="D2311" s="659"/>
      <c r="E2311" s="659"/>
      <c r="F2311" s="659"/>
      <c r="G2311" s="660"/>
      <c r="H2311" s="584" t="s">
        <v>3719</v>
      </c>
      <c r="I2311" s="531" t="s">
        <v>3720</v>
      </c>
      <c r="J2311" s="532">
        <v>57.7125398512221</v>
      </c>
    </row>
    <row r="2312" spans="1:10" ht="12.75">
      <c r="A2312" s="551" t="s">
        <v>311</v>
      </c>
      <c r="B2312" s="551" t="s">
        <v>458</v>
      </c>
      <c r="C2312" s="657" t="s">
        <v>459</v>
      </c>
      <c r="D2312" s="657"/>
      <c r="E2312" s="657"/>
      <c r="F2312" s="657"/>
      <c r="G2312" s="658"/>
      <c r="H2312" s="582" t="s">
        <v>311</v>
      </c>
      <c r="I2312" s="530" t="s">
        <v>3721</v>
      </c>
      <c r="J2312" s="532"/>
    </row>
    <row r="2313" spans="1:10" ht="12.75">
      <c r="A2313" s="551" t="s">
        <v>311</v>
      </c>
      <c r="B2313" s="551" t="s">
        <v>460</v>
      </c>
      <c r="C2313" s="657" t="s">
        <v>461</v>
      </c>
      <c r="D2313" s="657"/>
      <c r="E2313" s="657"/>
      <c r="F2313" s="657"/>
      <c r="G2313" s="658"/>
      <c r="H2313" s="582" t="s">
        <v>311</v>
      </c>
      <c r="I2313" s="530" t="s">
        <v>3722</v>
      </c>
      <c r="J2313" s="532"/>
    </row>
    <row r="2314" spans="1:10" ht="12.75">
      <c r="A2314" s="537" t="s">
        <v>311</v>
      </c>
      <c r="B2314" s="537" t="s">
        <v>464</v>
      </c>
      <c r="C2314" s="659" t="s">
        <v>465</v>
      </c>
      <c r="D2314" s="659"/>
      <c r="E2314" s="659"/>
      <c r="F2314" s="659"/>
      <c r="G2314" s="660"/>
      <c r="H2314" s="584" t="s">
        <v>3723</v>
      </c>
      <c r="I2314" s="531" t="s">
        <v>3724</v>
      </c>
      <c r="J2314" s="532">
        <v>28.558875219683657</v>
      </c>
    </row>
    <row r="2315" spans="1:10" ht="12.75">
      <c r="A2315" s="551" t="s">
        <v>311</v>
      </c>
      <c r="B2315" s="551" t="s">
        <v>470</v>
      </c>
      <c r="C2315" s="657" t="s">
        <v>471</v>
      </c>
      <c r="D2315" s="657"/>
      <c r="E2315" s="657"/>
      <c r="F2315" s="657"/>
      <c r="G2315" s="658"/>
      <c r="H2315" s="582" t="s">
        <v>311</v>
      </c>
      <c r="I2315" s="530" t="s">
        <v>3724</v>
      </c>
      <c r="J2315" s="532"/>
    </row>
    <row r="2316" spans="1:10" ht="12.75">
      <c r="A2316" s="537" t="s">
        <v>311</v>
      </c>
      <c r="B2316" s="537" t="s">
        <v>474</v>
      </c>
      <c r="C2316" s="659" t="s">
        <v>475</v>
      </c>
      <c r="D2316" s="659"/>
      <c r="E2316" s="659"/>
      <c r="F2316" s="659"/>
      <c r="G2316" s="660"/>
      <c r="H2316" s="584" t="s">
        <v>2747</v>
      </c>
      <c r="I2316" s="531" t="s">
        <v>1227</v>
      </c>
      <c r="J2316" s="532">
        <v>0</v>
      </c>
    </row>
    <row r="2317" spans="1:10" ht="12.75">
      <c r="A2317" s="551" t="s">
        <v>311</v>
      </c>
      <c r="B2317" s="551" t="s">
        <v>476</v>
      </c>
      <c r="C2317" s="657" t="s">
        <v>477</v>
      </c>
      <c r="D2317" s="657"/>
      <c r="E2317" s="657"/>
      <c r="F2317" s="657"/>
      <c r="G2317" s="658"/>
      <c r="H2317" s="582" t="s">
        <v>311</v>
      </c>
      <c r="I2317" s="530" t="s">
        <v>1227</v>
      </c>
      <c r="J2317" s="532"/>
    </row>
    <row r="2318" spans="1:10" ht="12.75">
      <c r="A2318" s="537" t="s">
        <v>311</v>
      </c>
      <c r="B2318" s="537" t="s">
        <v>488</v>
      </c>
      <c r="C2318" s="659" t="s">
        <v>489</v>
      </c>
      <c r="D2318" s="659"/>
      <c r="E2318" s="659"/>
      <c r="F2318" s="659"/>
      <c r="G2318" s="660"/>
      <c r="H2318" s="584" t="s">
        <v>3725</v>
      </c>
      <c r="I2318" s="531" t="s">
        <v>3726</v>
      </c>
      <c r="J2318" s="532">
        <v>531.2579208768625</v>
      </c>
    </row>
    <row r="2319" spans="1:10" ht="12.75">
      <c r="A2319" s="551" t="s">
        <v>311</v>
      </c>
      <c r="B2319" s="551" t="s">
        <v>490</v>
      </c>
      <c r="C2319" s="657" t="s">
        <v>491</v>
      </c>
      <c r="D2319" s="657"/>
      <c r="E2319" s="657"/>
      <c r="F2319" s="657"/>
      <c r="G2319" s="658"/>
      <c r="H2319" s="582" t="s">
        <v>311</v>
      </c>
      <c r="I2319" s="530" t="s">
        <v>3727</v>
      </c>
      <c r="J2319" s="532"/>
    </row>
    <row r="2320" spans="1:10" ht="12.75">
      <c r="A2320" s="551" t="s">
        <v>311</v>
      </c>
      <c r="B2320" s="551" t="s">
        <v>502</v>
      </c>
      <c r="C2320" s="657" t="s">
        <v>503</v>
      </c>
      <c r="D2320" s="657"/>
      <c r="E2320" s="657"/>
      <c r="F2320" s="657"/>
      <c r="G2320" s="658"/>
      <c r="H2320" s="582" t="s">
        <v>311</v>
      </c>
      <c r="I2320" s="530" t="s">
        <v>3728</v>
      </c>
      <c r="J2320" s="532"/>
    </row>
    <row r="2321" spans="1:10" ht="12.75">
      <c r="A2321" s="551" t="s">
        <v>311</v>
      </c>
      <c r="B2321" s="551" t="s">
        <v>506</v>
      </c>
      <c r="C2321" s="657" t="s">
        <v>507</v>
      </c>
      <c r="D2321" s="657"/>
      <c r="E2321" s="657"/>
      <c r="F2321" s="657"/>
      <c r="G2321" s="658"/>
      <c r="H2321" s="582" t="s">
        <v>311</v>
      </c>
      <c r="I2321" s="530" t="s">
        <v>3729</v>
      </c>
      <c r="J2321" s="532"/>
    </row>
    <row r="2322" spans="1:10" ht="12.75">
      <c r="A2322" s="537" t="s">
        <v>311</v>
      </c>
      <c r="B2322" s="537" t="s">
        <v>1500</v>
      </c>
      <c r="C2322" s="659" t="s">
        <v>1501</v>
      </c>
      <c r="D2322" s="659"/>
      <c r="E2322" s="659"/>
      <c r="F2322" s="659"/>
      <c r="G2322" s="660"/>
      <c r="H2322" s="584" t="s">
        <v>3730</v>
      </c>
      <c r="I2322" s="531" t="s">
        <v>3731</v>
      </c>
      <c r="J2322" s="532">
        <v>74.12287375</v>
      </c>
    </row>
    <row r="2323" spans="1:10" ht="12.75">
      <c r="A2323" s="537" t="s">
        <v>1487</v>
      </c>
      <c r="B2323" s="537" t="s">
        <v>1156</v>
      </c>
      <c r="C2323" s="659" t="s">
        <v>3732</v>
      </c>
      <c r="D2323" s="659"/>
      <c r="E2323" s="659"/>
      <c r="F2323" s="659"/>
      <c r="G2323" s="660"/>
      <c r="H2323" s="584" t="s">
        <v>1209</v>
      </c>
      <c r="I2323" s="531" t="s">
        <v>3733</v>
      </c>
      <c r="J2323" s="532">
        <v>91.75942571428571</v>
      </c>
    </row>
    <row r="2324" spans="1:10" ht="12.75">
      <c r="A2324" s="537" t="s">
        <v>311</v>
      </c>
      <c r="B2324" s="537" t="s">
        <v>488</v>
      </c>
      <c r="C2324" s="659" t="s">
        <v>489</v>
      </c>
      <c r="D2324" s="659"/>
      <c r="E2324" s="659"/>
      <c r="F2324" s="659"/>
      <c r="G2324" s="660"/>
      <c r="H2324" s="584" t="s">
        <v>3734</v>
      </c>
      <c r="I2324" s="531" t="s">
        <v>3735</v>
      </c>
      <c r="J2324" s="532">
        <v>91.65277447089947</v>
      </c>
    </row>
    <row r="2325" spans="1:10" ht="12.75">
      <c r="A2325" s="551" t="s">
        <v>311</v>
      </c>
      <c r="B2325" s="551" t="s">
        <v>492</v>
      </c>
      <c r="C2325" s="657" t="s">
        <v>493</v>
      </c>
      <c r="D2325" s="657"/>
      <c r="E2325" s="657"/>
      <c r="F2325" s="657"/>
      <c r="G2325" s="658"/>
      <c r="H2325" s="582" t="s">
        <v>311</v>
      </c>
      <c r="I2325" s="530" t="s">
        <v>3736</v>
      </c>
      <c r="J2325" s="532"/>
    </row>
    <row r="2326" spans="1:10" ht="12.75">
      <c r="A2326" s="551" t="s">
        <v>311</v>
      </c>
      <c r="B2326" s="551" t="s">
        <v>502</v>
      </c>
      <c r="C2326" s="657" t="s">
        <v>503</v>
      </c>
      <c r="D2326" s="657"/>
      <c r="E2326" s="657"/>
      <c r="F2326" s="657"/>
      <c r="G2326" s="658"/>
      <c r="H2326" s="582" t="s">
        <v>311</v>
      </c>
      <c r="I2326" s="530" t="s">
        <v>3737</v>
      </c>
      <c r="J2326" s="532"/>
    </row>
    <row r="2327" spans="1:10" ht="12.75">
      <c r="A2327" s="551" t="s">
        <v>311</v>
      </c>
      <c r="B2327" s="551" t="s">
        <v>506</v>
      </c>
      <c r="C2327" s="657" t="s">
        <v>507</v>
      </c>
      <c r="D2327" s="657"/>
      <c r="E2327" s="657"/>
      <c r="F2327" s="657"/>
      <c r="G2327" s="658"/>
      <c r="H2327" s="582" t="s">
        <v>311</v>
      </c>
      <c r="I2327" s="530" t="s">
        <v>3738</v>
      </c>
      <c r="J2327" s="532"/>
    </row>
    <row r="2328" spans="1:10" ht="12.75">
      <c r="A2328" s="537" t="s">
        <v>311</v>
      </c>
      <c r="B2328" s="537" t="s">
        <v>508</v>
      </c>
      <c r="C2328" s="659" t="s">
        <v>509</v>
      </c>
      <c r="D2328" s="659"/>
      <c r="E2328" s="659"/>
      <c r="F2328" s="659"/>
      <c r="G2328" s="660"/>
      <c r="H2328" s="584" t="s">
        <v>1256</v>
      </c>
      <c r="I2328" s="531" t="s">
        <v>1227</v>
      </c>
      <c r="J2328" s="532">
        <v>0</v>
      </c>
    </row>
    <row r="2329" spans="1:10" ht="12.75">
      <c r="A2329" s="551" t="s">
        <v>311</v>
      </c>
      <c r="B2329" s="551" t="s">
        <v>510</v>
      </c>
      <c r="C2329" s="657" t="s">
        <v>509</v>
      </c>
      <c r="D2329" s="657"/>
      <c r="E2329" s="657"/>
      <c r="F2329" s="657"/>
      <c r="G2329" s="658"/>
      <c r="H2329" s="582" t="s">
        <v>311</v>
      </c>
      <c r="I2329" s="530" t="s">
        <v>1227</v>
      </c>
      <c r="J2329" s="532"/>
    </row>
    <row r="2330" spans="1:10" ht="12.75">
      <c r="A2330" s="537" t="s">
        <v>311</v>
      </c>
      <c r="B2330" s="537" t="s">
        <v>511</v>
      </c>
      <c r="C2330" s="659" t="s">
        <v>512</v>
      </c>
      <c r="D2330" s="659"/>
      <c r="E2330" s="659"/>
      <c r="F2330" s="659"/>
      <c r="G2330" s="660"/>
      <c r="H2330" s="584" t="s">
        <v>3739</v>
      </c>
      <c r="I2330" s="531" t="s">
        <v>2909</v>
      </c>
      <c r="J2330" s="532">
        <v>94.4206008583691</v>
      </c>
    </row>
    <row r="2331" spans="1:10" ht="12.75">
      <c r="A2331" s="551" t="s">
        <v>311</v>
      </c>
      <c r="B2331" s="551" t="s">
        <v>523</v>
      </c>
      <c r="C2331" s="657" t="s">
        <v>512</v>
      </c>
      <c r="D2331" s="657"/>
      <c r="E2331" s="657"/>
      <c r="F2331" s="657"/>
      <c r="G2331" s="658"/>
      <c r="H2331" s="582" t="s">
        <v>311</v>
      </c>
      <c r="I2331" s="530" t="s">
        <v>2909</v>
      </c>
      <c r="J2331" s="532"/>
    </row>
    <row r="2332" spans="1:10" ht="12.75">
      <c r="A2332" s="537" t="s">
        <v>1487</v>
      </c>
      <c r="B2332" s="537" t="s">
        <v>1481</v>
      </c>
      <c r="C2332" s="659" t="s">
        <v>3740</v>
      </c>
      <c r="D2332" s="659"/>
      <c r="E2332" s="659"/>
      <c r="F2332" s="659"/>
      <c r="G2332" s="660"/>
      <c r="H2332" s="584" t="s">
        <v>3535</v>
      </c>
      <c r="I2332" s="531" t="s">
        <v>3741</v>
      </c>
      <c r="J2332" s="532">
        <v>60.40555555555556</v>
      </c>
    </row>
    <row r="2333" spans="1:10" ht="12.75">
      <c r="A2333" s="537" t="s">
        <v>311</v>
      </c>
      <c r="B2333" s="537" t="s">
        <v>623</v>
      </c>
      <c r="C2333" s="659" t="s">
        <v>624</v>
      </c>
      <c r="D2333" s="659"/>
      <c r="E2333" s="659"/>
      <c r="F2333" s="659"/>
      <c r="G2333" s="660"/>
      <c r="H2333" s="584" t="s">
        <v>3535</v>
      </c>
      <c r="I2333" s="531" t="s">
        <v>3741</v>
      </c>
      <c r="J2333" s="532">
        <v>60.40555555555556</v>
      </c>
    </row>
    <row r="2334" spans="1:10" ht="12.75">
      <c r="A2334" s="551" t="s">
        <v>311</v>
      </c>
      <c r="B2334" s="551" t="s">
        <v>627</v>
      </c>
      <c r="C2334" s="657" t="s">
        <v>628</v>
      </c>
      <c r="D2334" s="657"/>
      <c r="E2334" s="657"/>
      <c r="F2334" s="657"/>
      <c r="G2334" s="658"/>
      <c r="H2334" s="582" t="s">
        <v>311</v>
      </c>
      <c r="I2334" s="530" t="s">
        <v>3741</v>
      </c>
      <c r="J2334" s="532"/>
    </row>
    <row r="2335" spans="1:10" ht="12.75">
      <c r="A2335" s="537" t="s">
        <v>311</v>
      </c>
      <c r="B2335" s="537" t="s">
        <v>1506</v>
      </c>
      <c r="C2335" s="659" t="s">
        <v>1507</v>
      </c>
      <c r="D2335" s="659"/>
      <c r="E2335" s="659"/>
      <c r="F2335" s="659"/>
      <c r="G2335" s="660"/>
      <c r="H2335" s="584" t="s">
        <v>3674</v>
      </c>
      <c r="I2335" s="531" t="s">
        <v>3675</v>
      </c>
      <c r="J2335" s="532">
        <v>62.367315789473686</v>
      </c>
    </row>
    <row r="2336" spans="1:10" ht="12.75">
      <c r="A2336" s="537" t="s">
        <v>1510</v>
      </c>
      <c r="B2336" s="537" t="s">
        <v>1156</v>
      </c>
      <c r="C2336" s="659" t="s">
        <v>3742</v>
      </c>
      <c r="D2336" s="659"/>
      <c r="E2336" s="659"/>
      <c r="F2336" s="659"/>
      <c r="G2336" s="660"/>
      <c r="H2336" s="584" t="s">
        <v>1467</v>
      </c>
      <c r="I2336" s="531" t="s">
        <v>3743</v>
      </c>
      <c r="J2336" s="532">
        <v>88.74789999999999</v>
      </c>
    </row>
    <row r="2337" spans="1:10" ht="12.75">
      <c r="A2337" s="537" t="s">
        <v>311</v>
      </c>
      <c r="B2337" s="537" t="s">
        <v>488</v>
      </c>
      <c r="C2337" s="659" t="s">
        <v>489</v>
      </c>
      <c r="D2337" s="659"/>
      <c r="E2337" s="659"/>
      <c r="F2337" s="659"/>
      <c r="G2337" s="660"/>
      <c r="H2337" s="584" t="s">
        <v>1492</v>
      </c>
      <c r="I2337" s="531" t="s">
        <v>3744</v>
      </c>
      <c r="J2337" s="532">
        <v>69.7478</v>
      </c>
    </row>
    <row r="2338" spans="1:10" ht="12.75">
      <c r="A2338" s="551" t="s">
        <v>311</v>
      </c>
      <c r="B2338" s="551" t="s">
        <v>492</v>
      </c>
      <c r="C2338" s="657" t="s">
        <v>493</v>
      </c>
      <c r="D2338" s="657"/>
      <c r="E2338" s="657"/>
      <c r="F2338" s="657"/>
      <c r="G2338" s="658"/>
      <c r="H2338" s="582" t="s">
        <v>311</v>
      </c>
      <c r="I2338" s="530" t="s">
        <v>3744</v>
      </c>
      <c r="J2338" s="532"/>
    </row>
    <row r="2339" spans="1:10" ht="12.75">
      <c r="A2339" s="537" t="s">
        <v>311</v>
      </c>
      <c r="B2339" s="537" t="s">
        <v>573</v>
      </c>
      <c r="C2339" s="659" t="s">
        <v>407</v>
      </c>
      <c r="D2339" s="659"/>
      <c r="E2339" s="659"/>
      <c r="F2339" s="659"/>
      <c r="G2339" s="660"/>
      <c r="H2339" s="584" t="s">
        <v>1492</v>
      </c>
      <c r="I2339" s="531" t="s">
        <v>3745</v>
      </c>
      <c r="J2339" s="532">
        <v>107.748</v>
      </c>
    </row>
    <row r="2340" spans="1:10" ht="12.75">
      <c r="A2340" s="551" t="s">
        <v>311</v>
      </c>
      <c r="B2340" s="551" t="s">
        <v>574</v>
      </c>
      <c r="C2340" s="657" t="s">
        <v>575</v>
      </c>
      <c r="D2340" s="657"/>
      <c r="E2340" s="657"/>
      <c r="F2340" s="657"/>
      <c r="G2340" s="658"/>
      <c r="H2340" s="582" t="s">
        <v>311</v>
      </c>
      <c r="I2340" s="530" t="s">
        <v>3745</v>
      </c>
      <c r="J2340" s="532"/>
    </row>
    <row r="2341" spans="1:10" ht="12.75">
      <c r="A2341" s="537" t="s">
        <v>1734</v>
      </c>
      <c r="B2341" s="537" t="s">
        <v>1459</v>
      </c>
      <c r="C2341" s="659" t="s">
        <v>3746</v>
      </c>
      <c r="D2341" s="659"/>
      <c r="E2341" s="659"/>
      <c r="F2341" s="659"/>
      <c r="G2341" s="660"/>
      <c r="H2341" s="584" t="s">
        <v>1201</v>
      </c>
      <c r="I2341" s="531" t="s">
        <v>1201</v>
      </c>
      <c r="J2341" s="532">
        <v>100</v>
      </c>
    </row>
    <row r="2342" spans="1:10" ht="12.75">
      <c r="A2342" s="537" t="s">
        <v>311</v>
      </c>
      <c r="B2342" s="537" t="s">
        <v>568</v>
      </c>
      <c r="C2342" s="659" t="s">
        <v>405</v>
      </c>
      <c r="D2342" s="659"/>
      <c r="E2342" s="659"/>
      <c r="F2342" s="659"/>
      <c r="G2342" s="660"/>
      <c r="H2342" s="584" t="s">
        <v>1201</v>
      </c>
      <c r="I2342" s="531" t="s">
        <v>1201</v>
      </c>
      <c r="J2342" s="532">
        <v>100</v>
      </c>
    </row>
    <row r="2343" spans="1:10" ht="12.75">
      <c r="A2343" s="551" t="s">
        <v>311</v>
      </c>
      <c r="B2343" s="551" t="s">
        <v>569</v>
      </c>
      <c r="C2343" s="657" t="s">
        <v>570</v>
      </c>
      <c r="D2343" s="657"/>
      <c r="E2343" s="657"/>
      <c r="F2343" s="657"/>
      <c r="G2343" s="658"/>
      <c r="H2343" s="582" t="s">
        <v>311</v>
      </c>
      <c r="I2343" s="530" t="s">
        <v>1201</v>
      </c>
      <c r="J2343" s="532"/>
    </row>
    <row r="2344" spans="1:10" ht="12.75">
      <c r="A2344" s="537" t="s">
        <v>1734</v>
      </c>
      <c r="B2344" s="537" t="s">
        <v>1189</v>
      </c>
      <c r="C2344" s="659" t="s">
        <v>3747</v>
      </c>
      <c r="D2344" s="659"/>
      <c r="E2344" s="659"/>
      <c r="F2344" s="659"/>
      <c r="G2344" s="660"/>
      <c r="H2344" s="584" t="s">
        <v>1914</v>
      </c>
      <c r="I2344" s="531" t="s">
        <v>3748</v>
      </c>
      <c r="J2344" s="532">
        <v>98.69832</v>
      </c>
    </row>
    <row r="2345" spans="1:10" ht="12.75">
      <c r="A2345" s="537" t="s">
        <v>311</v>
      </c>
      <c r="B2345" s="537" t="s">
        <v>573</v>
      </c>
      <c r="C2345" s="659" t="s">
        <v>407</v>
      </c>
      <c r="D2345" s="659"/>
      <c r="E2345" s="659"/>
      <c r="F2345" s="659"/>
      <c r="G2345" s="660"/>
      <c r="H2345" s="584" t="s">
        <v>1914</v>
      </c>
      <c r="I2345" s="531" t="s">
        <v>3748</v>
      </c>
      <c r="J2345" s="532">
        <v>98.69832</v>
      </c>
    </row>
    <row r="2346" spans="1:10" ht="12.75">
      <c r="A2346" s="551" t="s">
        <v>311</v>
      </c>
      <c r="B2346" s="551" t="s">
        <v>576</v>
      </c>
      <c r="C2346" s="657" t="s">
        <v>577</v>
      </c>
      <c r="D2346" s="657"/>
      <c r="E2346" s="657"/>
      <c r="F2346" s="657"/>
      <c r="G2346" s="658"/>
      <c r="H2346" s="582" t="s">
        <v>311</v>
      </c>
      <c r="I2346" s="530" t="s">
        <v>3748</v>
      </c>
      <c r="J2346" s="532"/>
    </row>
    <row r="2347" spans="1:10" ht="12.75">
      <c r="A2347" s="537" t="s">
        <v>1510</v>
      </c>
      <c r="B2347" s="537" t="s">
        <v>1481</v>
      </c>
      <c r="C2347" s="659" t="s">
        <v>3749</v>
      </c>
      <c r="D2347" s="659"/>
      <c r="E2347" s="659"/>
      <c r="F2347" s="659"/>
      <c r="G2347" s="660"/>
      <c r="H2347" s="584" t="s">
        <v>1215</v>
      </c>
      <c r="I2347" s="531" t="s">
        <v>1227</v>
      </c>
      <c r="J2347" s="532">
        <v>0</v>
      </c>
    </row>
    <row r="2348" spans="1:10" ht="12.75">
      <c r="A2348" s="537" t="s">
        <v>311</v>
      </c>
      <c r="B2348" s="537" t="s">
        <v>633</v>
      </c>
      <c r="C2348" s="659" t="s">
        <v>634</v>
      </c>
      <c r="D2348" s="659"/>
      <c r="E2348" s="659"/>
      <c r="F2348" s="659"/>
      <c r="G2348" s="660"/>
      <c r="H2348" s="584" t="s">
        <v>1215</v>
      </c>
      <c r="I2348" s="531" t="s">
        <v>1227</v>
      </c>
      <c r="J2348" s="532">
        <v>0</v>
      </c>
    </row>
    <row r="2349" spans="1:10" ht="12.75">
      <c r="A2349" s="551" t="s">
        <v>311</v>
      </c>
      <c r="B2349" s="551" t="s">
        <v>635</v>
      </c>
      <c r="C2349" s="657" t="s">
        <v>634</v>
      </c>
      <c r="D2349" s="657"/>
      <c r="E2349" s="657"/>
      <c r="F2349" s="657"/>
      <c r="G2349" s="658"/>
      <c r="H2349" s="582" t="s">
        <v>311</v>
      </c>
      <c r="I2349" s="530" t="s">
        <v>1227</v>
      </c>
      <c r="J2349" s="532"/>
    </row>
    <row r="2350" spans="1:10" ht="12.75">
      <c r="A2350" s="551"/>
      <c r="B2350" s="551"/>
      <c r="C2350" s="552"/>
      <c r="D2350" s="552"/>
      <c r="E2350" s="552"/>
      <c r="F2350" s="552"/>
      <c r="G2350" s="553"/>
      <c r="H2350" s="582"/>
      <c r="I2350" s="530"/>
      <c r="J2350" s="532"/>
    </row>
    <row r="2351" spans="1:10" ht="12.75">
      <c r="A2351" s="596" t="s">
        <v>311</v>
      </c>
      <c r="B2351" s="675" t="s">
        <v>3750</v>
      </c>
      <c r="C2351" s="676"/>
      <c r="D2351" s="676"/>
      <c r="E2351" s="676"/>
      <c r="F2351" s="676"/>
      <c r="G2351" s="677"/>
      <c r="H2351" s="585" t="s">
        <v>1032</v>
      </c>
      <c r="I2351" s="546" t="s">
        <v>1033</v>
      </c>
      <c r="J2351" s="547">
        <v>93.20562901960785</v>
      </c>
    </row>
    <row r="2352" spans="1:10" ht="12.75">
      <c r="A2352" s="537" t="s">
        <v>311</v>
      </c>
      <c r="B2352" s="669" t="s">
        <v>3751</v>
      </c>
      <c r="C2352" s="670"/>
      <c r="D2352" s="670"/>
      <c r="E2352" s="670"/>
      <c r="F2352" s="670"/>
      <c r="G2352" s="671"/>
      <c r="H2352" s="584" t="s">
        <v>1032</v>
      </c>
      <c r="I2352" s="531" t="s">
        <v>1033</v>
      </c>
      <c r="J2352" s="532">
        <v>93.20562901960785</v>
      </c>
    </row>
    <row r="2353" spans="1:10" ht="12.75">
      <c r="A2353" s="548" t="s">
        <v>311</v>
      </c>
      <c r="B2353" s="663" t="s">
        <v>1130</v>
      </c>
      <c r="C2353" s="664"/>
      <c r="D2353" s="664"/>
      <c r="E2353" s="664"/>
      <c r="F2353" s="664"/>
      <c r="G2353" s="665"/>
      <c r="H2353" s="583" t="s">
        <v>1032</v>
      </c>
      <c r="I2353" s="533" t="s">
        <v>1033</v>
      </c>
      <c r="J2353" s="534">
        <v>93.20562901960785</v>
      </c>
    </row>
    <row r="2354" spans="1:10" ht="12.75">
      <c r="A2354" s="537" t="s">
        <v>311</v>
      </c>
      <c r="B2354" s="537" t="s">
        <v>1151</v>
      </c>
      <c r="C2354" s="659" t="s">
        <v>1152</v>
      </c>
      <c r="D2354" s="659"/>
      <c r="E2354" s="659"/>
      <c r="F2354" s="659"/>
      <c r="G2354" s="660"/>
      <c r="H2354" s="584" t="s">
        <v>1032</v>
      </c>
      <c r="I2354" s="531" t="s">
        <v>1033</v>
      </c>
      <c r="J2354" s="532">
        <v>93.20562901960785</v>
      </c>
    </row>
    <row r="2355" spans="1:10" ht="12.75">
      <c r="A2355" s="537" t="s">
        <v>1155</v>
      </c>
      <c r="B2355" s="537" t="s">
        <v>1156</v>
      </c>
      <c r="C2355" s="659" t="s">
        <v>1157</v>
      </c>
      <c r="D2355" s="659"/>
      <c r="E2355" s="659"/>
      <c r="F2355" s="659"/>
      <c r="G2355" s="660"/>
      <c r="H2355" s="584" t="s">
        <v>1032</v>
      </c>
      <c r="I2355" s="531" t="s">
        <v>1033</v>
      </c>
      <c r="J2355" s="532">
        <v>93.20562901960785</v>
      </c>
    </row>
    <row r="2356" spans="1:10" ht="12.75">
      <c r="A2356" s="537" t="s">
        <v>311</v>
      </c>
      <c r="B2356" s="537" t="s">
        <v>445</v>
      </c>
      <c r="C2356" s="659" t="s">
        <v>446</v>
      </c>
      <c r="D2356" s="659"/>
      <c r="E2356" s="659"/>
      <c r="F2356" s="659"/>
      <c r="G2356" s="660"/>
      <c r="H2356" s="584" t="s">
        <v>3752</v>
      </c>
      <c r="I2356" s="531" t="s">
        <v>3753</v>
      </c>
      <c r="J2356" s="532">
        <v>93.90303636363637</v>
      </c>
    </row>
    <row r="2357" spans="1:10" ht="12.75">
      <c r="A2357" s="551" t="s">
        <v>311</v>
      </c>
      <c r="B2357" s="551" t="s">
        <v>447</v>
      </c>
      <c r="C2357" s="657" t="s">
        <v>448</v>
      </c>
      <c r="D2357" s="657"/>
      <c r="E2357" s="657"/>
      <c r="F2357" s="657"/>
      <c r="G2357" s="658"/>
      <c r="H2357" s="582" t="s">
        <v>311</v>
      </c>
      <c r="I2357" s="530" t="s">
        <v>3753</v>
      </c>
      <c r="J2357" s="532"/>
    </row>
    <row r="2358" spans="1:10" ht="12.75">
      <c r="A2358" s="537" t="s">
        <v>311</v>
      </c>
      <c r="B2358" s="537" t="s">
        <v>451</v>
      </c>
      <c r="C2358" s="659" t="s">
        <v>452</v>
      </c>
      <c r="D2358" s="659"/>
      <c r="E2358" s="659"/>
      <c r="F2358" s="659"/>
      <c r="G2358" s="660"/>
      <c r="H2358" s="584" t="s">
        <v>3754</v>
      </c>
      <c r="I2358" s="531" t="s">
        <v>3755</v>
      </c>
      <c r="J2358" s="532">
        <v>93.77625</v>
      </c>
    </row>
    <row r="2359" spans="1:10" ht="12.75">
      <c r="A2359" s="551" t="s">
        <v>311</v>
      </c>
      <c r="B2359" s="551" t="s">
        <v>453</v>
      </c>
      <c r="C2359" s="657" t="s">
        <v>452</v>
      </c>
      <c r="D2359" s="657"/>
      <c r="E2359" s="657"/>
      <c r="F2359" s="657"/>
      <c r="G2359" s="658"/>
      <c r="H2359" s="582" t="s">
        <v>311</v>
      </c>
      <c r="I2359" s="530" t="s">
        <v>3755</v>
      </c>
      <c r="J2359" s="532"/>
    </row>
    <row r="2360" spans="1:10" ht="12.75">
      <c r="A2360" s="537" t="s">
        <v>311</v>
      </c>
      <c r="B2360" s="537" t="s">
        <v>454</v>
      </c>
      <c r="C2360" s="659" t="s">
        <v>455</v>
      </c>
      <c r="D2360" s="659"/>
      <c r="E2360" s="659"/>
      <c r="F2360" s="659"/>
      <c r="G2360" s="660"/>
      <c r="H2360" s="584" t="s">
        <v>3756</v>
      </c>
      <c r="I2360" s="531" t="s">
        <v>3757</v>
      </c>
      <c r="J2360" s="532">
        <v>93.50779532163742</v>
      </c>
    </row>
    <row r="2361" spans="1:10" ht="12.75">
      <c r="A2361" s="551" t="s">
        <v>311</v>
      </c>
      <c r="B2361" s="551" t="s">
        <v>458</v>
      </c>
      <c r="C2361" s="657" t="s">
        <v>459</v>
      </c>
      <c r="D2361" s="657"/>
      <c r="E2361" s="657"/>
      <c r="F2361" s="657"/>
      <c r="G2361" s="658"/>
      <c r="H2361" s="582" t="s">
        <v>311</v>
      </c>
      <c r="I2361" s="530" t="s">
        <v>3758</v>
      </c>
      <c r="J2361" s="532"/>
    </row>
    <row r="2362" spans="1:10" ht="12.75">
      <c r="A2362" s="551" t="s">
        <v>311</v>
      </c>
      <c r="B2362" s="551" t="s">
        <v>460</v>
      </c>
      <c r="C2362" s="657" t="s">
        <v>461</v>
      </c>
      <c r="D2362" s="657"/>
      <c r="E2362" s="657"/>
      <c r="F2362" s="657"/>
      <c r="G2362" s="658"/>
      <c r="H2362" s="582" t="s">
        <v>311</v>
      </c>
      <c r="I2362" s="530" t="s">
        <v>3759</v>
      </c>
      <c r="J2362" s="532"/>
    </row>
    <row r="2363" spans="1:10" ht="12.75">
      <c r="A2363" s="537" t="s">
        <v>311</v>
      </c>
      <c r="B2363" s="537" t="s">
        <v>464</v>
      </c>
      <c r="C2363" s="659" t="s">
        <v>465</v>
      </c>
      <c r="D2363" s="659"/>
      <c r="E2363" s="659"/>
      <c r="F2363" s="659"/>
      <c r="G2363" s="660"/>
      <c r="H2363" s="584" t="s">
        <v>3760</v>
      </c>
      <c r="I2363" s="531" t="s">
        <v>3761</v>
      </c>
      <c r="J2363" s="532">
        <v>88.22518518518517</v>
      </c>
    </row>
    <row r="2364" spans="1:10" ht="12.75">
      <c r="A2364" s="551" t="s">
        <v>311</v>
      </c>
      <c r="B2364" s="551" t="s">
        <v>466</v>
      </c>
      <c r="C2364" s="657" t="s">
        <v>467</v>
      </c>
      <c r="D2364" s="657"/>
      <c r="E2364" s="657"/>
      <c r="F2364" s="657"/>
      <c r="G2364" s="658"/>
      <c r="H2364" s="582" t="s">
        <v>311</v>
      </c>
      <c r="I2364" s="530" t="s">
        <v>3762</v>
      </c>
      <c r="J2364" s="532"/>
    </row>
    <row r="2365" spans="1:10" ht="12.75">
      <c r="A2365" s="551" t="s">
        <v>311</v>
      </c>
      <c r="B2365" s="551" t="s">
        <v>468</v>
      </c>
      <c r="C2365" s="657" t="s">
        <v>469</v>
      </c>
      <c r="D2365" s="657"/>
      <c r="E2365" s="657"/>
      <c r="F2365" s="657"/>
      <c r="G2365" s="658"/>
      <c r="H2365" s="582" t="s">
        <v>311</v>
      </c>
      <c r="I2365" s="530" t="s">
        <v>3763</v>
      </c>
      <c r="J2365" s="532"/>
    </row>
    <row r="2366" spans="1:10" ht="12.75">
      <c r="A2366" s="537" t="s">
        <v>311</v>
      </c>
      <c r="B2366" s="537" t="s">
        <v>474</v>
      </c>
      <c r="C2366" s="659" t="s">
        <v>475</v>
      </c>
      <c r="D2366" s="659"/>
      <c r="E2366" s="659"/>
      <c r="F2366" s="659"/>
      <c r="G2366" s="660"/>
      <c r="H2366" s="584" t="s">
        <v>1201</v>
      </c>
      <c r="I2366" s="531" t="s">
        <v>3764</v>
      </c>
      <c r="J2366" s="532">
        <v>88.23315000000001</v>
      </c>
    </row>
    <row r="2367" spans="1:10" ht="12.75">
      <c r="A2367" s="551" t="s">
        <v>311</v>
      </c>
      <c r="B2367" s="551" t="s">
        <v>476</v>
      </c>
      <c r="C2367" s="657" t="s">
        <v>477</v>
      </c>
      <c r="D2367" s="657"/>
      <c r="E2367" s="657"/>
      <c r="F2367" s="657"/>
      <c r="G2367" s="658"/>
      <c r="H2367" s="582" t="s">
        <v>311</v>
      </c>
      <c r="I2367" s="530" t="s">
        <v>3764</v>
      </c>
      <c r="J2367" s="532"/>
    </row>
    <row r="2368" spans="1:10" ht="12.75">
      <c r="A2368" s="537" t="s">
        <v>311</v>
      </c>
      <c r="B2368" s="537" t="s">
        <v>488</v>
      </c>
      <c r="C2368" s="659" t="s">
        <v>489</v>
      </c>
      <c r="D2368" s="659"/>
      <c r="E2368" s="659"/>
      <c r="F2368" s="659"/>
      <c r="G2368" s="660"/>
      <c r="H2368" s="584" t="s">
        <v>2553</v>
      </c>
      <c r="I2368" s="531" t="s">
        <v>3765</v>
      </c>
      <c r="J2368" s="532">
        <v>72.0507894736842</v>
      </c>
    </row>
    <row r="2369" spans="1:10" ht="12.75">
      <c r="A2369" s="551" t="s">
        <v>311</v>
      </c>
      <c r="B2369" s="551" t="s">
        <v>490</v>
      </c>
      <c r="C2369" s="657" t="s">
        <v>491</v>
      </c>
      <c r="D2369" s="657"/>
      <c r="E2369" s="657"/>
      <c r="F2369" s="657"/>
      <c r="G2369" s="658"/>
      <c r="H2369" s="582" t="s">
        <v>311</v>
      </c>
      <c r="I2369" s="530" t="s">
        <v>3766</v>
      </c>
      <c r="J2369" s="532"/>
    </row>
    <row r="2370" spans="1:10" ht="12.75">
      <c r="A2370" s="551" t="s">
        <v>311</v>
      </c>
      <c r="B2370" s="551" t="s">
        <v>506</v>
      </c>
      <c r="C2370" s="657" t="s">
        <v>507</v>
      </c>
      <c r="D2370" s="657"/>
      <c r="E2370" s="657"/>
      <c r="F2370" s="657"/>
      <c r="G2370" s="658"/>
      <c r="H2370" s="582" t="s">
        <v>311</v>
      </c>
      <c r="I2370" s="530" t="s">
        <v>3767</v>
      </c>
      <c r="J2370" s="532"/>
    </row>
    <row r="2371" spans="1:10" ht="12.75">
      <c r="A2371" s="537" t="s">
        <v>311</v>
      </c>
      <c r="B2371" s="537" t="s">
        <v>511</v>
      </c>
      <c r="C2371" s="659" t="s">
        <v>512</v>
      </c>
      <c r="D2371" s="659"/>
      <c r="E2371" s="659"/>
      <c r="F2371" s="659"/>
      <c r="G2371" s="660"/>
      <c r="H2371" s="584" t="s">
        <v>2996</v>
      </c>
      <c r="I2371" s="531" t="s">
        <v>3768</v>
      </c>
      <c r="J2371" s="532">
        <v>70.3</v>
      </c>
    </row>
    <row r="2372" spans="1:10" ht="12.75">
      <c r="A2372" s="551" t="s">
        <v>311</v>
      </c>
      <c r="B2372" s="551" t="s">
        <v>523</v>
      </c>
      <c r="C2372" s="657" t="s">
        <v>512</v>
      </c>
      <c r="D2372" s="657"/>
      <c r="E2372" s="657"/>
      <c r="F2372" s="657"/>
      <c r="G2372" s="658"/>
      <c r="H2372" s="582" t="s">
        <v>311</v>
      </c>
      <c r="I2372" s="530" t="s">
        <v>3768</v>
      </c>
      <c r="J2372" s="532"/>
    </row>
  </sheetData>
  <sheetProtection/>
  <mergeCells count="1885">
    <mergeCell ref="C2372:G2372"/>
    <mergeCell ref="B473:G473"/>
    <mergeCell ref="C2371:G2371"/>
    <mergeCell ref="C2370:G2370"/>
    <mergeCell ref="C2369:G2369"/>
    <mergeCell ref="C2368:G2368"/>
    <mergeCell ref="C2367:G2367"/>
    <mergeCell ref="C2366:G2366"/>
    <mergeCell ref="C2365:G2365"/>
    <mergeCell ref="C2364:G2364"/>
    <mergeCell ref="C2363:G2363"/>
    <mergeCell ref="C2362:G2362"/>
    <mergeCell ref="C2361:G2361"/>
    <mergeCell ref="C2360:G2360"/>
    <mergeCell ref="C2359:G2359"/>
    <mergeCell ref="C2358:G2358"/>
    <mergeCell ref="C2357:G2357"/>
    <mergeCell ref="C2356:G2356"/>
    <mergeCell ref="C2355:G2355"/>
    <mergeCell ref="C2354:G2354"/>
    <mergeCell ref="B2353:G2353"/>
    <mergeCell ref="B2351:G2351"/>
    <mergeCell ref="B2352:G2352"/>
    <mergeCell ref="C2349:G2349"/>
    <mergeCell ref="C2348:G2348"/>
    <mergeCell ref="C2347:G2347"/>
    <mergeCell ref="C2346:G2346"/>
    <mergeCell ref="C2345:G2345"/>
    <mergeCell ref="C2344:G2344"/>
    <mergeCell ref="C2343:G2343"/>
    <mergeCell ref="C2342:G2342"/>
    <mergeCell ref="C2341:G2341"/>
    <mergeCell ref="C2340:G2340"/>
    <mergeCell ref="C2339:G2339"/>
    <mergeCell ref="C2338:G2338"/>
    <mergeCell ref="C2337:G2337"/>
    <mergeCell ref="C2336:G2336"/>
    <mergeCell ref="C2335:G2335"/>
    <mergeCell ref="C2334:G2334"/>
    <mergeCell ref="C2333:G2333"/>
    <mergeCell ref="C2332:G2332"/>
    <mergeCell ref="C2331:G2331"/>
    <mergeCell ref="C2330:G2330"/>
    <mergeCell ref="C2329:G2329"/>
    <mergeCell ref="C2328:G2328"/>
    <mergeCell ref="C2327:G2327"/>
    <mergeCell ref="C2326:G2326"/>
    <mergeCell ref="C2325:G2325"/>
    <mergeCell ref="C2324:G2324"/>
    <mergeCell ref="C2323:G2323"/>
    <mergeCell ref="C2322:G2322"/>
    <mergeCell ref="C2321:G2321"/>
    <mergeCell ref="C2320:G2320"/>
    <mergeCell ref="C2319:G2319"/>
    <mergeCell ref="C2318:G2318"/>
    <mergeCell ref="C2317:G2317"/>
    <mergeCell ref="C2316:G2316"/>
    <mergeCell ref="C2315:G2315"/>
    <mergeCell ref="C2314:G2314"/>
    <mergeCell ref="C2313:G2313"/>
    <mergeCell ref="C2312:G2312"/>
    <mergeCell ref="C2311:G2311"/>
    <mergeCell ref="C2310:G2310"/>
    <mergeCell ref="C2309:G2309"/>
    <mergeCell ref="C2308:G2308"/>
    <mergeCell ref="C2307:G2307"/>
    <mergeCell ref="C2306:G2306"/>
    <mergeCell ref="C2305:G2305"/>
    <mergeCell ref="C2304:G2304"/>
    <mergeCell ref="C2303:G2303"/>
    <mergeCell ref="C2302:G2302"/>
    <mergeCell ref="C2301:G2301"/>
    <mergeCell ref="C2300:G2300"/>
    <mergeCell ref="C2299:G2299"/>
    <mergeCell ref="C2298:G2298"/>
    <mergeCell ref="C2297:G2297"/>
    <mergeCell ref="C2296:G2296"/>
    <mergeCell ref="C2295:G2295"/>
    <mergeCell ref="C2294:G2294"/>
    <mergeCell ref="C2293:G2293"/>
    <mergeCell ref="C2292:G2292"/>
    <mergeCell ref="C2291:G2291"/>
    <mergeCell ref="C2290:G2290"/>
    <mergeCell ref="C2289:G2289"/>
    <mergeCell ref="C2288:G2288"/>
    <mergeCell ref="C2287:G2287"/>
    <mergeCell ref="C2286:G2286"/>
    <mergeCell ref="C2285:G2285"/>
    <mergeCell ref="C2284:G2284"/>
    <mergeCell ref="C2283:G2283"/>
    <mergeCell ref="C2282:G2282"/>
    <mergeCell ref="C2281:G2281"/>
    <mergeCell ref="C2280:G2280"/>
    <mergeCell ref="C2279:G2279"/>
    <mergeCell ref="C2278:G2278"/>
    <mergeCell ref="C2277:G2277"/>
    <mergeCell ref="C2276:G2276"/>
    <mergeCell ref="C2275:G2275"/>
    <mergeCell ref="C2274:G2274"/>
    <mergeCell ref="C2273:G2273"/>
    <mergeCell ref="C2272:G2272"/>
    <mergeCell ref="C2271:G2271"/>
    <mergeCell ref="C2270:G2270"/>
    <mergeCell ref="C2269:G2269"/>
    <mergeCell ref="C2268:G2268"/>
    <mergeCell ref="C2267:G2267"/>
    <mergeCell ref="C2266:G2266"/>
    <mergeCell ref="C2265:G2265"/>
    <mergeCell ref="B2263:G2263"/>
    <mergeCell ref="C2264:G2264"/>
    <mergeCell ref="B2262:G2262"/>
    <mergeCell ref="B2261:G2261"/>
    <mergeCell ref="B2259:G2259"/>
    <mergeCell ref="B2260:G2260"/>
    <mergeCell ref="B2258:G2258"/>
    <mergeCell ref="B2257:G2257"/>
    <mergeCell ref="B2255:G2255"/>
    <mergeCell ref="B2256:G2256"/>
    <mergeCell ref="C2253:G2253"/>
    <mergeCell ref="C2252:G2252"/>
    <mergeCell ref="C2251:G2251"/>
    <mergeCell ref="C2250:G2250"/>
    <mergeCell ref="C2249:G2249"/>
    <mergeCell ref="C2248:G2248"/>
    <mergeCell ref="C2247:G2247"/>
    <mergeCell ref="C2246:G2246"/>
    <mergeCell ref="C2245:G2245"/>
    <mergeCell ref="C2244:G2244"/>
    <mergeCell ref="C2243:G2243"/>
    <mergeCell ref="C2242:G2242"/>
    <mergeCell ref="C2241:G2241"/>
    <mergeCell ref="C2240:G2240"/>
    <mergeCell ref="C2239:G2239"/>
    <mergeCell ref="C2238:G2238"/>
    <mergeCell ref="C2237:G2237"/>
    <mergeCell ref="C2236:G2236"/>
    <mergeCell ref="C2235:G2235"/>
    <mergeCell ref="C2234:G2234"/>
    <mergeCell ref="C2233:G2233"/>
    <mergeCell ref="C2232:G2232"/>
    <mergeCell ref="C2231:G2231"/>
    <mergeCell ref="C2230:G2230"/>
    <mergeCell ref="C2229:G2229"/>
    <mergeCell ref="C2228:G2228"/>
    <mergeCell ref="C2227:G2227"/>
    <mergeCell ref="C2226:G2226"/>
    <mergeCell ref="C2225:G2225"/>
    <mergeCell ref="C2224:G2224"/>
    <mergeCell ref="C2223:G2223"/>
    <mergeCell ref="C2222:G2222"/>
    <mergeCell ref="C2221:G2221"/>
    <mergeCell ref="C2220:G2220"/>
    <mergeCell ref="C2219:G2219"/>
    <mergeCell ref="C2218:G2218"/>
    <mergeCell ref="C2217:G2217"/>
    <mergeCell ref="C2216:G2216"/>
    <mergeCell ref="C2215:G2215"/>
    <mergeCell ref="C2214:G2214"/>
    <mergeCell ref="C2213:G2213"/>
    <mergeCell ref="C2212:G2212"/>
    <mergeCell ref="C2211:G2211"/>
    <mergeCell ref="C2210:G2210"/>
    <mergeCell ref="C2209:G2209"/>
    <mergeCell ref="C2208:G2208"/>
    <mergeCell ref="C2207:G2207"/>
    <mergeCell ref="C2206:G2206"/>
    <mergeCell ref="C2205:G2205"/>
    <mergeCell ref="C2204:G2204"/>
    <mergeCell ref="C2203:G2203"/>
    <mergeCell ref="C2202:G2202"/>
    <mergeCell ref="C2201:G2201"/>
    <mergeCell ref="C2200:G2200"/>
    <mergeCell ref="C2199:G2199"/>
    <mergeCell ref="C2198:G2198"/>
    <mergeCell ref="C2197:G2197"/>
    <mergeCell ref="C2196:G2196"/>
    <mergeCell ref="C2195:G2195"/>
    <mergeCell ref="C2194:G2194"/>
    <mergeCell ref="C2193:G2193"/>
    <mergeCell ref="C2192:G2192"/>
    <mergeCell ref="C2191:G2191"/>
    <mergeCell ref="C2190:G2190"/>
    <mergeCell ref="C2189:G2189"/>
    <mergeCell ref="C2188:G2188"/>
    <mergeCell ref="C2187:G2187"/>
    <mergeCell ref="C2186:G2186"/>
    <mergeCell ref="C2185:G2185"/>
    <mergeCell ref="C2184:G2184"/>
    <mergeCell ref="C2183:G2183"/>
    <mergeCell ref="C2182:G2182"/>
    <mergeCell ref="C2181:G2181"/>
    <mergeCell ref="C2180:G2180"/>
    <mergeCell ref="C2179:G2179"/>
    <mergeCell ref="C2178:G2178"/>
    <mergeCell ref="C2177:G2177"/>
    <mergeCell ref="C2176:G2176"/>
    <mergeCell ref="C2175:G2175"/>
    <mergeCell ref="C2174:G2174"/>
    <mergeCell ref="C2173:G2173"/>
    <mergeCell ref="C2172:G2172"/>
    <mergeCell ref="C2171:G2171"/>
    <mergeCell ref="C2170:G2170"/>
    <mergeCell ref="C2169:G2169"/>
    <mergeCell ref="C2168:G2168"/>
    <mergeCell ref="C2167:G2167"/>
    <mergeCell ref="C2166:G2166"/>
    <mergeCell ref="C2165:G2165"/>
    <mergeCell ref="C2164:G2164"/>
    <mergeCell ref="C2163:G2163"/>
    <mergeCell ref="C2162:G2162"/>
    <mergeCell ref="C2161:G2161"/>
    <mergeCell ref="C2160:G2160"/>
    <mergeCell ref="C2159:G2159"/>
    <mergeCell ref="C2158:G2158"/>
    <mergeCell ref="C2157:G2157"/>
    <mergeCell ref="C2156:G2156"/>
    <mergeCell ref="C2155:G2155"/>
    <mergeCell ref="C2154:G2154"/>
    <mergeCell ref="C2153:G2153"/>
    <mergeCell ref="C2152:G2152"/>
    <mergeCell ref="C2151:G2151"/>
    <mergeCell ref="C2150:G2150"/>
    <mergeCell ref="C2149:G2149"/>
    <mergeCell ref="C2148:G2148"/>
    <mergeCell ref="C2147:G2147"/>
    <mergeCell ref="C2146:G2146"/>
    <mergeCell ref="C2145:G2145"/>
    <mergeCell ref="C2144:G2144"/>
    <mergeCell ref="C2143:G2143"/>
    <mergeCell ref="C2142:G2142"/>
    <mergeCell ref="C2141:G2141"/>
    <mergeCell ref="C2140:G2140"/>
    <mergeCell ref="C2139:G2139"/>
    <mergeCell ref="C2137:G2137"/>
    <mergeCell ref="C2136:G2136"/>
    <mergeCell ref="C2135:G2135"/>
    <mergeCell ref="C2134:G2134"/>
    <mergeCell ref="C2133:G2133"/>
    <mergeCell ref="C2132:G2132"/>
    <mergeCell ref="C2131:G2131"/>
    <mergeCell ref="C2130:G2130"/>
    <mergeCell ref="C2129:G2129"/>
    <mergeCell ref="C2128:G2128"/>
    <mergeCell ref="C2127:G2127"/>
    <mergeCell ref="C2126:G2126"/>
    <mergeCell ref="C2125:G2125"/>
    <mergeCell ref="C2124:G2124"/>
    <mergeCell ref="C2123:G2123"/>
    <mergeCell ref="C2122:G2122"/>
    <mergeCell ref="C2121:G2121"/>
    <mergeCell ref="C2120:G2120"/>
    <mergeCell ref="C2119:G2119"/>
    <mergeCell ref="C2118:G2118"/>
    <mergeCell ref="C2117:G2117"/>
    <mergeCell ref="C2116:G2116"/>
    <mergeCell ref="C2115:G2115"/>
    <mergeCell ref="C2114:G2114"/>
    <mergeCell ref="C2113:G2113"/>
    <mergeCell ref="C2112:G2112"/>
    <mergeCell ref="C2111:G2111"/>
    <mergeCell ref="C2110:G2110"/>
    <mergeCell ref="C2109:G2109"/>
    <mergeCell ref="C2108:G2108"/>
    <mergeCell ref="C2107:G2107"/>
    <mergeCell ref="C2106:G2106"/>
    <mergeCell ref="C2105:G2105"/>
    <mergeCell ref="C2104:G2104"/>
    <mergeCell ref="C2103:G2103"/>
    <mergeCell ref="C2102:G2102"/>
    <mergeCell ref="C2101:G2101"/>
    <mergeCell ref="C2100:G2100"/>
    <mergeCell ref="C2099:G2099"/>
    <mergeCell ref="C2098:G2098"/>
    <mergeCell ref="C2097:G2097"/>
    <mergeCell ref="C2096:G2096"/>
    <mergeCell ref="C2095:G2095"/>
    <mergeCell ref="C2094:G2094"/>
    <mergeCell ref="C2093:G2093"/>
    <mergeCell ref="C2092:G2092"/>
    <mergeCell ref="C2091:G2091"/>
    <mergeCell ref="C2090:G2090"/>
    <mergeCell ref="C2089:G2089"/>
    <mergeCell ref="C2088:G2088"/>
    <mergeCell ref="C2087:G2087"/>
    <mergeCell ref="C2086:G2086"/>
    <mergeCell ref="C2085:G2085"/>
    <mergeCell ref="C2084:G2084"/>
    <mergeCell ref="C2083:G2083"/>
    <mergeCell ref="C2082:G2082"/>
    <mergeCell ref="C2081:G2081"/>
    <mergeCell ref="C2080:G2080"/>
    <mergeCell ref="C2079:G2079"/>
    <mergeCell ref="C2078:G2078"/>
    <mergeCell ref="C2077:G2077"/>
    <mergeCell ref="C2076:G2076"/>
    <mergeCell ref="C2075:G2075"/>
    <mergeCell ref="C2074:G2074"/>
    <mergeCell ref="C2073:G2073"/>
    <mergeCell ref="C2072:G2072"/>
    <mergeCell ref="C2071:G2071"/>
    <mergeCell ref="C2070:G2070"/>
    <mergeCell ref="C2069:G2069"/>
    <mergeCell ref="C2068:G2068"/>
    <mergeCell ref="C2067:G2067"/>
    <mergeCell ref="C2066:G2066"/>
    <mergeCell ref="C2065:G2065"/>
    <mergeCell ref="C2064:G2064"/>
    <mergeCell ref="C2063:G2063"/>
    <mergeCell ref="C2061:G2061"/>
    <mergeCell ref="C2060:G2060"/>
    <mergeCell ref="C2059:G2059"/>
    <mergeCell ref="C2058:G2058"/>
    <mergeCell ref="C2057:G2057"/>
    <mergeCell ref="C2056:G2056"/>
    <mergeCell ref="C2055:G2055"/>
    <mergeCell ref="C2054:G2054"/>
    <mergeCell ref="C2053:G2053"/>
    <mergeCell ref="C2052:G2052"/>
    <mergeCell ref="C2051:G2051"/>
    <mergeCell ref="C2050:G2050"/>
    <mergeCell ref="C2049:G2049"/>
    <mergeCell ref="C2048:G2048"/>
    <mergeCell ref="C2047:G2047"/>
    <mergeCell ref="C2046:G2046"/>
    <mergeCell ref="C2045:G2045"/>
    <mergeCell ref="C2044:G2044"/>
    <mergeCell ref="C2043:G2043"/>
    <mergeCell ref="C2042:G2042"/>
    <mergeCell ref="C2041:G2041"/>
    <mergeCell ref="C2040:G2040"/>
    <mergeCell ref="C2039:G2039"/>
    <mergeCell ref="C2038:G2038"/>
    <mergeCell ref="C2037:G2037"/>
    <mergeCell ref="C2036:G2036"/>
    <mergeCell ref="C2035:G2035"/>
    <mergeCell ref="C2034:G2034"/>
    <mergeCell ref="C2033:G2033"/>
    <mergeCell ref="C2032:G2032"/>
    <mergeCell ref="C2031:G2031"/>
    <mergeCell ref="C2030:G2030"/>
    <mergeCell ref="C2029:G2029"/>
    <mergeCell ref="C2028:G2028"/>
    <mergeCell ref="C2027:G2027"/>
    <mergeCell ref="C2026:G2026"/>
    <mergeCell ref="C2025:G2025"/>
    <mergeCell ref="C2024:G2024"/>
    <mergeCell ref="C2023:G2023"/>
    <mergeCell ref="C2022:G2022"/>
    <mergeCell ref="C2021:G2021"/>
    <mergeCell ref="C2020:G2020"/>
    <mergeCell ref="C2019:G2019"/>
    <mergeCell ref="C2018:G2018"/>
    <mergeCell ref="C2017:G2017"/>
    <mergeCell ref="C2016:G2016"/>
    <mergeCell ref="C2015:G2015"/>
    <mergeCell ref="B2013:G2013"/>
    <mergeCell ref="C2014:G2014"/>
    <mergeCell ref="B2012:G2012"/>
    <mergeCell ref="B2010:G2010"/>
    <mergeCell ref="B2011:G2011"/>
    <mergeCell ref="B2009:G2009"/>
    <mergeCell ref="B2007:G2007"/>
    <mergeCell ref="B2008:G2008"/>
    <mergeCell ref="B2005:G2005"/>
    <mergeCell ref="B2006:G2006"/>
    <mergeCell ref="B2003:G2003"/>
    <mergeCell ref="B2004:G2004"/>
    <mergeCell ref="B2002:G2002"/>
    <mergeCell ref="B2001:G2001"/>
    <mergeCell ref="B1999:G1999"/>
    <mergeCell ref="B2000:G2000"/>
    <mergeCell ref="C1997:G1997"/>
    <mergeCell ref="C1996:G1996"/>
    <mergeCell ref="C1995:G1995"/>
    <mergeCell ref="C1994:G1994"/>
    <mergeCell ref="C1993:G1993"/>
    <mergeCell ref="C1992:G1992"/>
    <mergeCell ref="C1991:G1991"/>
    <mergeCell ref="C1990:G1990"/>
    <mergeCell ref="C1989:G1989"/>
    <mergeCell ref="C1988:G1988"/>
    <mergeCell ref="C1987:G1987"/>
    <mergeCell ref="C1986:G1986"/>
    <mergeCell ref="C1985:G1985"/>
    <mergeCell ref="C1984:G1984"/>
    <mergeCell ref="C1983:G1983"/>
    <mergeCell ref="C1982:G1982"/>
    <mergeCell ref="C1981:G1981"/>
    <mergeCell ref="C1980:G1980"/>
    <mergeCell ref="C1979:G1979"/>
    <mergeCell ref="C1978:G1978"/>
    <mergeCell ref="C1977:G1977"/>
    <mergeCell ref="C1976:G1976"/>
    <mergeCell ref="C1975:G1975"/>
    <mergeCell ref="C1974:G1974"/>
    <mergeCell ref="C1973:G1973"/>
    <mergeCell ref="C1972:G1972"/>
    <mergeCell ref="C1971:G1971"/>
    <mergeCell ref="C1970:G1970"/>
    <mergeCell ref="C1969:G1969"/>
    <mergeCell ref="C1968:G1968"/>
    <mergeCell ref="C1967:G1967"/>
    <mergeCell ref="C1966:G1966"/>
    <mergeCell ref="C1965:G1965"/>
    <mergeCell ref="C1964:G1964"/>
    <mergeCell ref="C1963:G1963"/>
    <mergeCell ref="C1962:G1962"/>
    <mergeCell ref="C1961:G1961"/>
    <mergeCell ref="C1960:G1960"/>
    <mergeCell ref="C1959:G1959"/>
    <mergeCell ref="C1958:G1958"/>
    <mergeCell ref="C1957:G1957"/>
    <mergeCell ref="C1956:G1956"/>
    <mergeCell ref="C1955:G1955"/>
    <mergeCell ref="C1954:G1954"/>
    <mergeCell ref="C1953:G1953"/>
    <mergeCell ref="C1952:G1952"/>
    <mergeCell ref="C1951:G1951"/>
    <mergeCell ref="C1950:G1950"/>
    <mergeCell ref="C1949:G1949"/>
    <mergeCell ref="C1948:G1948"/>
    <mergeCell ref="C1947:G1947"/>
    <mergeCell ref="C1946:G1946"/>
    <mergeCell ref="C1945:G1945"/>
    <mergeCell ref="C1944:G1944"/>
    <mergeCell ref="C1943:G1943"/>
    <mergeCell ref="C1942:G1942"/>
    <mergeCell ref="C1941:G1941"/>
    <mergeCell ref="C1940:G1940"/>
    <mergeCell ref="C1939:G1939"/>
    <mergeCell ref="C1938:G1938"/>
    <mergeCell ref="C1937:G1937"/>
    <mergeCell ref="C1936:G1936"/>
    <mergeCell ref="C1935:G1935"/>
    <mergeCell ref="C1934:G1934"/>
    <mergeCell ref="C1933:G1933"/>
    <mergeCell ref="C1932:G1932"/>
    <mergeCell ref="C1931:G1931"/>
    <mergeCell ref="C1930:G1930"/>
    <mergeCell ref="C1929:G1929"/>
    <mergeCell ref="C1928:G1928"/>
    <mergeCell ref="C1927:G1927"/>
    <mergeCell ref="C1926:G1926"/>
    <mergeCell ref="C1925:G1925"/>
    <mergeCell ref="C1924:G1924"/>
    <mergeCell ref="C1923:G1923"/>
    <mergeCell ref="C1922:G1922"/>
    <mergeCell ref="C1921:G1921"/>
    <mergeCell ref="C1920:G1920"/>
    <mergeCell ref="C1919:G1919"/>
    <mergeCell ref="C1918:G1918"/>
    <mergeCell ref="C1917:G1917"/>
    <mergeCell ref="C1916:G1916"/>
    <mergeCell ref="C1915:G1915"/>
    <mergeCell ref="C1914:G1914"/>
    <mergeCell ref="C1913:G1913"/>
    <mergeCell ref="C1912:G1912"/>
    <mergeCell ref="C1911:G1911"/>
    <mergeCell ref="C1910:G1910"/>
    <mergeCell ref="C1909:G1909"/>
    <mergeCell ref="C1908:G1908"/>
    <mergeCell ref="C1907:G1907"/>
    <mergeCell ref="B1906:G1906"/>
    <mergeCell ref="B1905:G1905"/>
    <mergeCell ref="B1904:G1904"/>
    <mergeCell ref="B1903:G1903"/>
    <mergeCell ref="B1902:G1902"/>
    <mergeCell ref="B1900:G1900"/>
    <mergeCell ref="B1901:G1901"/>
    <mergeCell ref="C1898:G1898"/>
    <mergeCell ref="C1897:G1897"/>
    <mergeCell ref="C1896:G1896"/>
    <mergeCell ref="C1895:G1895"/>
    <mergeCell ref="C1894:G1894"/>
    <mergeCell ref="C1893:G1893"/>
    <mergeCell ref="C1892:G1892"/>
    <mergeCell ref="C1891:G1891"/>
    <mergeCell ref="C1890:G1890"/>
    <mergeCell ref="C1889:G1889"/>
    <mergeCell ref="C1888:G1888"/>
    <mergeCell ref="C1887:G1887"/>
    <mergeCell ref="C1886:G1886"/>
    <mergeCell ref="C1885:G1885"/>
    <mergeCell ref="C1884:G1884"/>
    <mergeCell ref="C1883:G1883"/>
    <mergeCell ref="C1882:G1882"/>
    <mergeCell ref="C1881:G1881"/>
    <mergeCell ref="C1880:G1880"/>
    <mergeCell ref="C1879:G1879"/>
    <mergeCell ref="C1878:G1878"/>
    <mergeCell ref="C1877:G1877"/>
    <mergeCell ref="C1876:G1876"/>
    <mergeCell ref="C1875:G1875"/>
    <mergeCell ref="C1874:G1874"/>
    <mergeCell ref="C1873:G1873"/>
    <mergeCell ref="C1872:G1872"/>
    <mergeCell ref="C1871:G1871"/>
    <mergeCell ref="C1870:G1870"/>
    <mergeCell ref="C1869:G1869"/>
    <mergeCell ref="C1868:G1868"/>
    <mergeCell ref="C1867:G1867"/>
    <mergeCell ref="C1866:G1866"/>
    <mergeCell ref="C1865:G1865"/>
    <mergeCell ref="C1864:G1864"/>
    <mergeCell ref="C1863:G1863"/>
    <mergeCell ref="C1862:G1862"/>
    <mergeCell ref="C1861:G1861"/>
    <mergeCell ref="C1860:G1860"/>
    <mergeCell ref="C1859:G1859"/>
    <mergeCell ref="C1858:G1858"/>
    <mergeCell ref="C1857:G1857"/>
    <mergeCell ref="C1856:G1856"/>
    <mergeCell ref="C1855:G1855"/>
    <mergeCell ref="C1854:G1854"/>
    <mergeCell ref="C1853:G1853"/>
    <mergeCell ref="C1852:G1852"/>
    <mergeCell ref="C1851:G1851"/>
    <mergeCell ref="C1850:G1850"/>
    <mergeCell ref="C1849:G1849"/>
    <mergeCell ref="C1848:G1848"/>
    <mergeCell ref="C1847:G1847"/>
    <mergeCell ref="C1846:G1846"/>
    <mergeCell ref="B1845:G1845"/>
    <mergeCell ref="B1843:G1843"/>
    <mergeCell ref="B1844:G1844"/>
    <mergeCell ref="B1842:G1842"/>
    <mergeCell ref="B1841:G1841"/>
    <mergeCell ref="B1840:G1840"/>
    <mergeCell ref="B1838:G1838"/>
    <mergeCell ref="B1839:G1839"/>
    <mergeCell ref="C1836:G1836"/>
    <mergeCell ref="C1835:G1835"/>
    <mergeCell ref="C1834:G1834"/>
    <mergeCell ref="C1833:G1833"/>
    <mergeCell ref="C1832:G1832"/>
    <mergeCell ref="C1831:G1831"/>
    <mergeCell ref="C1830:G1830"/>
    <mergeCell ref="C1829:G1829"/>
    <mergeCell ref="C1828:G1828"/>
    <mergeCell ref="C1827:G1827"/>
    <mergeCell ref="C1826:G1826"/>
    <mergeCell ref="C1825:G1825"/>
    <mergeCell ref="C1824:G1824"/>
    <mergeCell ref="C1823:G1823"/>
    <mergeCell ref="C1822:G1822"/>
    <mergeCell ref="C1821:G1821"/>
    <mergeCell ref="C1820:G1820"/>
    <mergeCell ref="C1819:G1819"/>
    <mergeCell ref="C1818:G1818"/>
    <mergeCell ref="C1817:G1817"/>
    <mergeCell ref="C1816:G1816"/>
    <mergeCell ref="C1815:G1815"/>
    <mergeCell ref="C1814:G1814"/>
    <mergeCell ref="C1813:G1813"/>
    <mergeCell ref="C1812:G1812"/>
    <mergeCell ref="C1811:G1811"/>
    <mergeCell ref="C1810:G1810"/>
    <mergeCell ref="C1809:G1809"/>
    <mergeCell ref="C1808:G1808"/>
    <mergeCell ref="C1807:G1807"/>
    <mergeCell ref="C1806:G1806"/>
    <mergeCell ref="C1805:G1805"/>
    <mergeCell ref="C1804:G1804"/>
    <mergeCell ref="C1803:G1803"/>
    <mergeCell ref="C1802:G1802"/>
    <mergeCell ref="C1801:G1801"/>
    <mergeCell ref="C1800:G1800"/>
    <mergeCell ref="C1799:G1799"/>
    <mergeCell ref="C1798:G1798"/>
    <mergeCell ref="C1797:G1797"/>
    <mergeCell ref="C1796:G1796"/>
    <mergeCell ref="C1795:G1795"/>
    <mergeCell ref="C1794:G1794"/>
    <mergeCell ref="C1793:G1793"/>
    <mergeCell ref="C1792:G1792"/>
    <mergeCell ref="C1791:G1791"/>
    <mergeCell ref="C1790:G1790"/>
    <mergeCell ref="C1789:G1789"/>
    <mergeCell ref="C1788:G1788"/>
    <mergeCell ref="C1787:G1787"/>
    <mergeCell ref="C1786:G1786"/>
    <mergeCell ref="C1785:G1785"/>
    <mergeCell ref="C1784:G1784"/>
    <mergeCell ref="C1783:G1783"/>
    <mergeCell ref="C1782:G1782"/>
    <mergeCell ref="C1781:G1781"/>
    <mergeCell ref="C1780:G1780"/>
    <mergeCell ref="C1779:G1779"/>
    <mergeCell ref="C1778:G1778"/>
    <mergeCell ref="C1777:G1777"/>
    <mergeCell ref="C1776:G1776"/>
    <mergeCell ref="C1775:G1775"/>
    <mergeCell ref="B1773:G1773"/>
    <mergeCell ref="C1774:G1774"/>
    <mergeCell ref="B1772:G1772"/>
    <mergeCell ref="B1770:G1770"/>
    <mergeCell ref="B1771:G1771"/>
    <mergeCell ref="B1768:G1768"/>
    <mergeCell ref="B1769:G1769"/>
    <mergeCell ref="B1767:G1767"/>
    <mergeCell ref="B1766:G1766"/>
    <mergeCell ref="B1765:G1765"/>
    <mergeCell ref="B1764:G1764"/>
    <mergeCell ref="B1762:G1762"/>
    <mergeCell ref="B1763:G1763"/>
    <mergeCell ref="C1760:G1760"/>
    <mergeCell ref="C1759:G1759"/>
    <mergeCell ref="C1758:G1758"/>
    <mergeCell ref="C1757:G1757"/>
    <mergeCell ref="C1756:G1756"/>
    <mergeCell ref="C1755:G1755"/>
    <mergeCell ref="C1754:G1754"/>
    <mergeCell ref="C1753:G1753"/>
    <mergeCell ref="C1752:G1752"/>
    <mergeCell ref="C1751:G1751"/>
    <mergeCell ref="C1750:G1750"/>
    <mergeCell ref="C1749:G1749"/>
    <mergeCell ref="C1748:G1748"/>
    <mergeCell ref="C1747:G1747"/>
    <mergeCell ref="C1746:G1746"/>
    <mergeCell ref="C1745:G1745"/>
    <mergeCell ref="C1744:G1744"/>
    <mergeCell ref="C1743:G1743"/>
    <mergeCell ref="C1742:G1742"/>
    <mergeCell ref="C1741:G1741"/>
    <mergeCell ref="C1740:G1740"/>
    <mergeCell ref="C1739:G1739"/>
    <mergeCell ref="C1738:G1738"/>
    <mergeCell ref="C1737:G1737"/>
    <mergeCell ref="C1736:G1736"/>
    <mergeCell ref="C1735:G1735"/>
    <mergeCell ref="C1734:G1734"/>
    <mergeCell ref="C1733:G1733"/>
    <mergeCell ref="C1732:G1732"/>
    <mergeCell ref="C1731:G1731"/>
    <mergeCell ref="C1730:G1730"/>
    <mergeCell ref="C1729:G1729"/>
    <mergeCell ref="C1728:G1728"/>
    <mergeCell ref="C1727:G1727"/>
    <mergeCell ref="C1726:G1726"/>
    <mergeCell ref="C1725:G1725"/>
    <mergeCell ref="C1724:G1724"/>
    <mergeCell ref="C1723:G1723"/>
    <mergeCell ref="C1722:G1722"/>
    <mergeCell ref="C1721:G1721"/>
    <mergeCell ref="C1720:G1720"/>
    <mergeCell ref="C1719:G1719"/>
    <mergeCell ref="C1718:G1718"/>
    <mergeCell ref="C1717:G1717"/>
    <mergeCell ref="C1716:G1716"/>
    <mergeCell ref="C1715:G1715"/>
    <mergeCell ref="C1714:G1714"/>
    <mergeCell ref="C1713:G1713"/>
    <mergeCell ref="C1712:G1712"/>
    <mergeCell ref="C1711:G1711"/>
    <mergeCell ref="C1710:G1710"/>
    <mergeCell ref="C1709:G1709"/>
    <mergeCell ref="C1708:G1708"/>
    <mergeCell ref="C1707:G1707"/>
    <mergeCell ref="C1706:G1706"/>
    <mergeCell ref="C1705:G1705"/>
    <mergeCell ref="B1703:G1703"/>
    <mergeCell ref="C1704:G1704"/>
    <mergeCell ref="B1702:G1702"/>
    <mergeCell ref="B1700:G1700"/>
    <mergeCell ref="B1701:G1701"/>
    <mergeCell ref="B1699:G1699"/>
    <mergeCell ref="B1698:G1698"/>
    <mergeCell ref="B1697:G1697"/>
    <mergeCell ref="B1696:G1696"/>
    <mergeCell ref="B1694:G1694"/>
    <mergeCell ref="B1695:G1695"/>
    <mergeCell ref="C1692:G1692"/>
    <mergeCell ref="C1691:G1691"/>
    <mergeCell ref="C1690:G1690"/>
    <mergeCell ref="C1689:G1689"/>
    <mergeCell ref="C1688:G1688"/>
    <mergeCell ref="C1687:G1687"/>
    <mergeCell ref="C1686:G1686"/>
    <mergeCell ref="C1685:G1685"/>
    <mergeCell ref="C1684:G1684"/>
    <mergeCell ref="C1683:G1683"/>
    <mergeCell ref="C1682:G1682"/>
    <mergeCell ref="C1681:G1681"/>
    <mergeCell ref="C1680:G1680"/>
    <mergeCell ref="C1679:G1679"/>
    <mergeCell ref="C1678:G1678"/>
    <mergeCell ref="C1677:G1677"/>
    <mergeCell ref="C1676:G1676"/>
    <mergeCell ref="C1675:G1675"/>
    <mergeCell ref="C1674:G1674"/>
    <mergeCell ref="C1673:G1673"/>
    <mergeCell ref="C1672:G1672"/>
    <mergeCell ref="C1671:G1671"/>
    <mergeCell ref="C1670:G1670"/>
    <mergeCell ref="C1669:G1669"/>
    <mergeCell ref="C1668:G1668"/>
    <mergeCell ref="C1667:G1667"/>
    <mergeCell ref="C1666:G1666"/>
    <mergeCell ref="C1665:G1665"/>
    <mergeCell ref="C1664:G1664"/>
    <mergeCell ref="C1663:G1663"/>
    <mergeCell ref="C1662:G1662"/>
    <mergeCell ref="C1661:G1661"/>
    <mergeCell ref="C1660:G1660"/>
    <mergeCell ref="C1659:G1659"/>
    <mergeCell ref="C1658:G1658"/>
    <mergeCell ref="C1657:G1657"/>
    <mergeCell ref="C1656:G1656"/>
    <mergeCell ref="C1655:G1655"/>
    <mergeCell ref="C1654:G1654"/>
    <mergeCell ref="C1653:G1653"/>
    <mergeCell ref="C1652:G1652"/>
    <mergeCell ref="C1651:G1651"/>
    <mergeCell ref="C1650:G1650"/>
    <mergeCell ref="C1649:G1649"/>
    <mergeCell ref="C1648:G1648"/>
    <mergeCell ref="C1647:G1647"/>
    <mergeCell ref="C1646:G1646"/>
    <mergeCell ref="C1645:G1645"/>
    <mergeCell ref="C1644:G1644"/>
    <mergeCell ref="C1643:G1643"/>
    <mergeCell ref="C1642:G1642"/>
    <mergeCell ref="C1641:G1641"/>
    <mergeCell ref="C1640:G1640"/>
    <mergeCell ref="C1639:G1639"/>
    <mergeCell ref="C1638:G1638"/>
    <mergeCell ref="C1637:G1637"/>
    <mergeCell ref="C1636:G1636"/>
    <mergeCell ref="C1635:G1635"/>
    <mergeCell ref="C1634:G1634"/>
    <mergeCell ref="C1633:G1633"/>
    <mergeCell ref="C1632:G1632"/>
    <mergeCell ref="C1631:G1631"/>
    <mergeCell ref="C1630:G1630"/>
    <mergeCell ref="C1629:G1629"/>
    <mergeCell ref="C1628:G1628"/>
    <mergeCell ref="C1627:G1627"/>
    <mergeCell ref="C1626:G1626"/>
    <mergeCell ref="C1625:G1625"/>
    <mergeCell ref="C1624:G1624"/>
    <mergeCell ref="C1623:G1623"/>
    <mergeCell ref="C1622:G1622"/>
    <mergeCell ref="C1621:G1621"/>
    <mergeCell ref="C1620:G1620"/>
    <mergeCell ref="C1619:G1619"/>
    <mergeCell ref="C1618:G1618"/>
    <mergeCell ref="C1617:G1617"/>
    <mergeCell ref="C1616:G1616"/>
    <mergeCell ref="C1615:G1615"/>
    <mergeCell ref="C1614:G1614"/>
    <mergeCell ref="C1613:G1613"/>
    <mergeCell ref="C1612:G1612"/>
    <mergeCell ref="C1611:G1611"/>
    <mergeCell ref="C1610:G1610"/>
    <mergeCell ref="C1609:G1609"/>
    <mergeCell ref="C1608:G1608"/>
    <mergeCell ref="C1607:G1607"/>
    <mergeCell ref="C1606:G1606"/>
    <mergeCell ref="C1605:G1605"/>
    <mergeCell ref="C1604:G1604"/>
    <mergeCell ref="C1603:G1603"/>
    <mergeCell ref="C1602:G1602"/>
    <mergeCell ref="C1601:G1601"/>
    <mergeCell ref="C1600:G1600"/>
    <mergeCell ref="C1599:G1599"/>
    <mergeCell ref="C1598:G1598"/>
    <mergeCell ref="C1597:G1597"/>
    <mergeCell ref="C1596:G1596"/>
    <mergeCell ref="C1595:G1595"/>
    <mergeCell ref="C1594:G1594"/>
    <mergeCell ref="C1593:G1593"/>
    <mergeCell ref="C1592:G1592"/>
    <mergeCell ref="C1591:G1591"/>
    <mergeCell ref="C1590:G1590"/>
    <mergeCell ref="C1589:G1589"/>
    <mergeCell ref="C1588:G1588"/>
    <mergeCell ref="C1587:G1587"/>
    <mergeCell ref="C1586:G1586"/>
    <mergeCell ref="C1585:G1585"/>
    <mergeCell ref="C1584:G1584"/>
    <mergeCell ref="C1583:G1583"/>
    <mergeCell ref="C1582:G1582"/>
    <mergeCell ref="C1581:G1581"/>
    <mergeCell ref="C1580:G1580"/>
    <mergeCell ref="C1579:G1579"/>
    <mergeCell ref="C1578:G1578"/>
    <mergeCell ref="C1577:G1577"/>
    <mergeCell ref="C1576:G1576"/>
    <mergeCell ref="C1575:G1575"/>
    <mergeCell ref="C1574:G1574"/>
    <mergeCell ref="C1573:G1573"/>
    <mergeCell ref="C1572:G1572"/>
    <mergeCell ref="C1571:G1571"/>
    <mergeCell ref="C1570:G1570"/>
    <mergeCell ref="C1569:G1569"/>
    <mergeCell ref="C1568:G1568"/>
    <mergeCell ref="C1567:G1567"/>
    <mergeCell ref="C1566:G1566"/>
    <mergeCell ref="C1565:G1565"/>
    <mergeCell ref="C1564:G1564"/>
    <mergeCell ref="C1563:G1563"/>
    <mergeCell ref="C1562:G1562"/>
    <mergeCell ref="C1561:G1561"/>
    <mergeCell ref="C1560:G1560"/>
    <mergeCell ref="C1559:G1559"/>
    <mergeCell ref="C1558:G1558"/>
    <mergeCell ref="C1557:G1557"/>
    <mergeCell ref="C1556:G1556"/>
    <mergeCell ref="C1555:G1555"/>
    <mergeCell ref="C1554:G1554"/>
    <mergeCell ref="B1552:G1552"/>
    <mergeCell ref="C1553:G1553"/>
    <mergeCell ref="B1551:G1551"/>
    <mergeCell ref="B1550:G1550"/>
    <mergeCell ref="B1548:G1548"/>
    <mergeCell ref="B1549:G1549"/>
    <mergeCell ref="B1546:G1546"/>
    <mergeCell ref="B1547:G1547"/>
    <mergeCell ref="B1545:G1545"/>
    <mergeCell ref="B1544:G1544"/>
    <mergeCell ref="B1543:G1543"/>
    <mergeCell ref="B1542:G1542"/>
    <mergeCell ref="B1540:G1540"/>
    <mergeCell ref="B1541:G1541"/>
    <mergeCell ref="C1538:G1538"/>
    <mergeCell ref="C1537:G1537"/>
    <mergeCell ref="C1536:G1536"/>
    <mergeCell ref="C1535:G1535"/>
    <mergeCell ref="C1534:G1534"/>
    <mergeCell ref="C1533:G1533"/>
    <mergeCell ref="C1532:G1532"/>
    <mergeCell ref="C1531:G1531"/>
    <mergeCell ref="C1530:G1530"/>
    <mergeCell ref="C1529:G1529"/>
    <mergeCell ref="C1528:G1528"/>
    <mergeCell ref="C1527:G1527"/>
    <mergeCell ref="C1526:G1526"/>
    <mergeCell ref="C1525:G1525"/>
    <mergeCell ref="C1524:G1524"/>
    <mergeCell ref="C1523:G1523"/>
    <mergeCell ref="C1522:G1522"/>
    <mergeCell ref="C1521:G1521"/>
    <mergeCell ref="C1520:G1520"/>
    <mergeCell ref="C1519:G1519"/>
    <mergeCell ref="C1518:G1518"/>
    <mergeCell ref="C1517:G1517"/>
    <mergeCell ref="C1516:G1516"/>
    <mergeCell ref="C1515:G1515"/>
    <mergeCell ref="C1514:G1514"/>
    <mergeCell ref="C1513:G1513"/>
    <mergeCell ref="C1512:G1512"/>
    <mergeCell ref="C1511:G1511"/>
    <mergeCell ref="C1510:G1510"/>
    <mergeCell ref="C1509:G1509"/>
    <mergeCell ref="C1508:G1508"/>
    <mergeCell ref="C1507:G1507"/>
    <mergeCell ref="C1506:G1506"/>
    <mergeCell ref="C1505:G1505"/>
    <mergeCell ref="C1504:G1504"/>
    <mergeCell ref="C1503:G1503"/>
    <mergeCell ref="C1502:G1502"/>
    <mergeCell ref="C1501:G1501"/>
    <mergeCell ref="C1500:G1500"/>
    <mergeCell ref="C1499:G1499"/>
    <mergeCell ref="C1498:G1498"/>
    <mergeCell ref="C1497:G1497"/>
    <mergeCell ref="C1496:G1496"/>
    <mergeCell ref="C1495:G1495"/>
    <mergeCell ref="C1494:G1494"/>
    <mergeCell ref="C1493:G1493"/>
    <mergeCell ref="C1492:G1492"/>
    <mergeCell ref="C1491:G1491"/>
    <mergeCell ref="C1490:G1490"/>
    <mergeCell ref="C1489:G1489"/>
    <mergeCell ref="C1488:G1488"/>
    <mergeCell ref="C1487:G1487"/>
    <mergeCell ref="C1486:G1486"/>
    <mergeCell ref="C1485:G1485"/>
    <mergeCell ref="C1484:G1484"/>
    <mergeCell ref="C1483:G1483"/>
    <mergeCell ref="C1482:G1482"/>
    <mergeCell ref="C1481:G1481"/>
    <mergeCell ref="C1480:G1480"/>
    <mergeCell ref="C1479:G1479"/>
    <mergeCell ref="C1478:G1478"/>
    <mergeCell ref="C1477:G1477"/>
    <mergeCell ref="C1476:G1476"/>
    <mergeCell ref="C1475:G1475"/>
    <mergeCell ref="C1474:G1474"/>
    <mergeCell ref="C1473:G1473"/>
    <mergeCell ref="C1472:G1472"/>
    <mergeCell ref="C1471:G1471"/>
    <mergeCell ref="C1470:G1470"/>
    <mergeCell ref="C1469:G1469"/>
    <mergeCell ref="C1468:G1468"/>
    <mergeCell ref="C1467:G1467"/>
    <mergeCell ref="C1466:G1466"/>
    <mergeCell ref="C1465:G1465"/>
    <mergeCell ref="C1464:G1464"/>
    <mergeCell ref="C1463:G1463"/>
    <mergeCell ref="C1462:G1462"/>
    <mergeCell ref="C1461:G1461"/>
    <mergeCell ref="C1460:G1460"/>
    <mergeCell ref="C1459:G1459"/>
    <mergeCell ref="C1458:G1458"/>
    <mergeCell ref="C1457:G1457"/>
    <mergeCell ref="C1456:G1456"/>
    <mergeCell ref="C1455:G1455"/>
    <mergeCell ref="C1454:G1454"/>
    <mergeCell ref="C1453:G1453"/>
    <mergeCell ref="C1452:G1452"/>
    <mergeCell ref="C1451:G1451"/>
    <mergeCell ref="C1450:G1450"/>
    <mergeCell ref="C1449:G1449"/>
    <mergeCell ref="C1448:G1448"/>
    <mergeCell ref="C1447:G1447"/>
    <mergeCell ref="C1446:G1446"/>
    <mergeCell ref="C1445:G1445"/>
    <mergeCell ref="C1444:G1444"/>
    <mergeCell ref="C1443:G1443"/>
    <mergeCell ref="C1442:G1442"/>
    <mergeCell ref="C1441:G1441"/>
    <mergeCell ref="C1440:G1440"/>
    <mergeCell ref="C1439:G1439"/>
    <mergeCell ref="C1438:G1438"/>
    <mergeCell ref="C1437:G1437"/>
    <mergeCell ref="C1436:G1436"/>
    <mergeCell ref="C1435:G1435"/>
    <mergeCell ref="C1434:G1434"/>
    <mergeCell ref="C1433:G1433"/>
    <mergeCell ref="C1432:G1432"/>
    <mergeCell ref="C1431:G1431"/>
    <mergeCell ref="C1430:G1430"/>
    <mergeCell ref="C1429:G1429"/>
    <mergeCell ref="C1428:G1428"/>
    <mergeCell ref="C1427:G1427"/>
    <mergeCell ref="C1426:G1426"/>
    <mergeCell ref="C1425:G1425"/>
    <mergeCell ref="C1424:G1424"/>
    <mergeCell ref="C1423:G1423"/>
    <mergeCell ref="C1422:G1422"/>
    <mergeCell ref="C1421:G1421"/>
    <mergeCell ref="C1420:G1420"/>
    <mergeCell ref="C1419:G1419"/>
    <mergeCell ref="C1418:G1418"/>
    <mergeCell ref="C1417:G1417"/>
    <mergeCell ref="C1416:G1416"/>
    <mergeCell ref="C1415:G1415"/>
    <mergeCell ref="C1414:G1414"/>
    <mergeCell ref="C1413:G1413"/>
    <mergeCell ref="C1412:G1412"/>
    <mergeCell ref="C1411:G1411"/>
    <mergeCell ref="C1410:G1410"/>
    <mergeCell ref="C1409:G1409"/>
    <mergeCell ref="C1408:G1408"/>
    <mergeCell ref="C1407:G1407"/>
    <mergeCell ref="C1406:G1406"/>
    <mergeCell ref="C1405:G1405"/>
    <mergeCell ref="C1404:G1404"/>
    <mergeCell ref="C1403:G1403"/>
    <mergeCell ref="B1402:G1402"/>
    <mergeCell ref="B1400:G1400"/>
    <mergeCell ref="B1401:G1401"/>
    <mergeCell ref="B1398:G1398"/>
    <mergeCell ref="B1399:G1399"/>
    <mergeCell ref="B1397:G1397"/>
    <mergeCell ref="B1396:G1396"/>
    <mergeCell ref="B1395:G1395"/>
    <mergeCell ref="C1393:G1393"/>
    <mergeCell ref="C1392:G1392"/>
    <mergeCell ref="C1391:G1391"/>
    <mergeCell ref="C1390:G1390"/>
    <mergeCell ref="C1389:G1389"/>
    <mergeCell ref="C1388:G1388"/>
    <mergeCell ref="C1387:G1387"/>
    <mergeCell ref="C1386:G1386"/>
    <mergeCell ref="C1385:G1385"/>
    <mergeCell ref="C1384:G1384"/>
    <mergeCell ref="C1383:G1383"/>
    <mergeCell ref="C1382:G1382"/>
    <mergeCell ref="C1381:G1381"/>
    <mergeCell ref="C1380:G1380"/>
    <mergeCell ref="C1379:G1379"/>
    <mergeCell ref="C1378:G1378"/>
    <mergeCell ref="C1377:G1377"/>
    <mergeCell ref="C1376:G1376"/>
    <mergeCell ref="C1375:G1375"/>
    <mergeCell ref="C1374:G1374"/>
    <mergeCell ref="C1373:G1373"/>
    <mergeCell ref="C1372:G1372"/>
    <mergeCell ref="C1371:G1371"/>
    <mergeCell ref="C1370:G1370"/>
    <mergeCell ref="C1369:G1369"/>
    <mergeCell ref="C1368:G1368"/>
    <mergeCell ref="C1367:G1367"/>
    <mergeCell ref="C1366:G1366"/>
    <mergeCell ref="C1365:G1365"/>
    <mergeCell ref="C1364:G1364"/>
    <mergeCell ref="C1363:G1363"/>
    <mergeCell ref="C1362:G1362"/>
    <mergeCell ref="C1361:G1361"/>
    <mergeCell ref="C1360:G1360"/>
    <mergeCell ref="C1359:G1359"/>
    <mergeCell ref="C1358:G1358"/>
    <mergeCell ref="C1357:G1357"/>
    <mergeCell ref="C1356:G1356"/>
    <mergeCell ref="C1355:G1355"/>
    <mergeCell ref="C1354:G1354"/>
    <mergeCell ref="C1353:G1353"/>
    <mergeCell ref="C1352:G1352"/>
    <mergeCell ref="C1351:G1351"/>
    <mergeCell ref="C1350:G1350"/>
    <mergeCell ref="C1349:G1349"/>
    <mergeCell ref="C1348:G1348"/>
    <mergeCell ref="C1347:G1347"/>
    <mergeCell ref="C1346:G1346"/>
    <mergeCell ref="C1345:G1345"/>
    <mergeCell ref="C1344:G1344"/>
    <mergeCell ref="C1343:G1343"/>
    <mergeCell ref="C1342:G1342"/>
    <mergeCell ref="C1341:G1341"/>
    <mergeCell ref="C1340:G1340"/>
    <mergeCell ref="C1339:G1339"/>
    <mergeCell ref="C1338:G1338"/>
    <mergeCell ref="C1337:G1337"/>
    <mergeCell ref="C1336:G1336"/>
    <mergeCell ref="C1335:G1335"/>
    <mergeCell ref="C1334:G1334"/>
    <mergeCell ref="C1333:G1333"/>
    <mergeCell ref="C1332:G1332"/>
    <mergeCell ref="C1331:G1331"/>
    <mergeCell ref="C1330:G1330"/>
    <mergeCell ref="C1329:G1329"/>
    <mergeCell ref="C1328:G1328"/>
    <mergeCell ref="C1327:G1327"/>
    <mergeCell ref="C1326:G1326"/>
    <mergeCell ref="C1325:G1325"/>
    <mergeCell ref="C1324:G1324"/>
    <mergeCell ref="C1323:G1323"/>
    <mergeCell ref="C1322:G1322"/>
    <mergeCell ref="C1321:G1321"/>
    <mergeCell ref="C1320:G1320"/>
    <mergeCell ref="C1319:G1319"/>
    <mergeCell ref="C1318:G1318"/>
    <mergeCell ref="C1317:G1317"/>
    <mergeCell ref="C1316:G1316"/>
    <mergeCell ref="C1315:G1315"/>
    <mergeCell ref="C1314:G1314"/>
    <mergeCell ref="C1313:G1313"/>
    <mergeCell ref="C1312:G1312"/>
    <mergeCell ref="C1311:G1311"/>
    <mergeCell ref="C1310:G1310"/>
    <mergeCell ref="C1309:G1309"/>
    <mergeCell ref="B1308:G1308"/>
    <mergeCell ref="B1306:G1306"/>
    <mergeCell ref="B1307:G1307"/>
    <mergeCell ref="B1304:G1304"/>
    <mergeCell ref="B1305:G1305"/>
    <mergeCell ref="B1303:G1303"/>
    <mergeCell ref="B1302:G1302"/>
    <mergeCell ref="B1301:G1301"/>
    <mergeCell ref="C1299:G1299"/>
    <mergeCell ref="C1298:G1298"/>
    <mergeCell ref="C1297:G1297"/>
    <mergeCell ref="C1296:G1296"/>
    <mergeCell ref="C1295:G1295"/>
    <mergeCell ref="C1294:G1294"/>
    <mergeCell ref="C1293:G1293"/>
    <mergeCell ref="C1292:G1292"/>
    <mergeCell ref="C1291:G1291"/>
    <mergeCell ref="C1290:G1290"/>
    <mergeCell ref="C1289:G1289"/>
    <mergeCell ref="C1288:G1288"/>
    <mergeCell ref="C1287:G1287"/>
    <mergeCell ref="C1286:G1286"/>
    <mergeCell ref="C1285:G1285"/>
    <mergeCell ref="C1284:G1284"/>
    <mergeCell ref="C1283:G1283"/>
    <mergeCell ref="C1282:G1282"/>
    <mergeCell ref="C1281:G1281"/>
    <mergeCell ref="C1280:G1280"/>
    <mergeCell ref="C1279:G1279"/>
    <mergeCell ref="C1278:G1278"/>
    <mergeCell ref="C1277:G1277"/>
    <mergeCell ref="C1276:G1276"/>
    <mergeCell ref="C1275:G1275"/>
    <mergeCell ref="C1274:G1274"/>
    <mergeCell ref="C1273:G1273"/>
    <mergeCell ref="C1272:G1272"/>
    <mergeCell ref="C1271:G1271"/>
    <mergeCell ref="C1270:G1270"/>
    <mergeCell ref="C1269:G1269"/>
    <mergeCell ref="C1268:G1268"/>
    <mergeCell ref="C1267:G1267"/>
    <mergeCell ref="C1266:G1266"/>
    <mergeCell ref="C1265:G1265"/>
    <mergeCell ref="C1264:G1264"/>
    <mergeCell ref="C1263:G1263"/>
    <mergeCell ref="C1262:G1262"/>
    <mergeCell ref="C1261:G1261"/>
    <mergeCell ref="C1260:G1260"/>
    <mergeCell ref="C1259:G1259"/>
    <mergeCell ref="C1258:G1258"/>
    <mergeCell ref="C1257:G1257"/>
    <mergeCell ref="C1256:G1256"/>
    <mergeCell ref="C1255:G1255"/>
    <mergeCell ref="C1254:G1254"/>
    <mergeCell ref="C1253:G1253"/>
    <mergeCell ref="C1252:G1252"/>
    <mergeCell ref="C1251:G1251"/>
    <mergeCell ref="C1250:G1250"/>
    <mergeCell ref="C1249:G1249"/>
    <mergeCell ref="C1248:G1248"/>
    <mergeCell ref="C1247:G1247"/>
    <mergeCell ref="C1246:G1246"/>
    <mergeCell ref="C1245:G1245"/>
    <mergeCell ref="C1244:G1244"/>
    <mergeCell ref="C1243:G1243"/>
    <mergeCell ref="C1242:G1242"/>
    <mergeCell ref="C1241:G1241"/>
    <mergeCell ref="C1240:G1240"/>
    <mergeCell ref="C1239:G1239"/>
    <mergeCell ref="C1238:G1238"/>
    <mergeCell ref="C1237:G1237"/>
    <mergeCell ref="C1236:G1236"/>
    <mergeCell ref="C1235:G1235"/>
    <mergeCell ref="C1234:G1234"/>
    <mergeCell ref="C1233:G1233"/>
    <mergeCell ref="C1232:G1232"/>
    <mergeCell ref="C1231:G1231"/>
    <mergeCell ref="C1230:G1230"/>
    <mergeCell ref="C1229:G1229"/>
    <mergeCell ref="C1228:G1228"/>
    <mergeCell ref="C1227:G1227"/>
    <mergeCell ref="C1226:G1226"/>
    <mergeCell ref="C1225:G1225"/>
    <mergeCell ref="C1224:G1224"/>
    <mergeCell ref="C1223:G1223"/>
    <mergeCell ref="C1222:G1222"/>
    <mergeCell ref="C1221:G1221"/>
    <mergeCell ref="C1220:G1220"/>
    <mergeCell ref="C1219:G1219"/>
    <mergeCell ref="C1218:G1218"/>
    <mergeCell ref="C1217:G1217"/>
    <mergeCell ref="C1216:G1216"/>
    <mergeCell ref="C1215:G1215"/>
    <mergeCell ref="C1214:G1214"/>
    <mergeCell ref="C1213:G1213"/>
    <mergeCell ref="C1212:G1212"/>
    <mergeCell ref="C1211:G1211"/>
    <mergeCell ref="C1210:G1210"/>
    <mergeCell ref="C1209:G1209"/>
    <mergeCell ref="C1208:G1208"/>
    <mergeCell ref="C1207:G1207"/>
    <mergeCell ref="C1206:G1206"/>
    <mergeCell ref="C1205:G1205"/>
    <mergeCell ref="C1204:G1204"/>
    <mergeCell ref="C1203:G1203"/>
    <mergeCell ref="C1202:G1202"/>
    <mergeCell ref="C1201:G1201"/>
    <mergeCell ref="C1200:G1200"/>
    <mergeCell ref="C1199:G1199"/>
    <mergeCell ref="C1198:G1198"/>
    <mergeCell ref="C1197:G1197"/>
    <mergeCell ref="C1196:G1196"/>
    <mergeCell ref="C1195:G1195"/>
    <mergeCell ref="C1194:G1194"/>
    <mergeCell ref="C1193:G1193"/>
    <mergeCell ref="C1192:G1192"/>
    <mergeCell ref="C1191:G1191"/>
    <mergeCell ref="C1190:G1190"/>
    <mergeCell ref="C1189:G1189"/>
    <mergeCell ref="C1188:G1188"/>
    <mergeCell ref="C1187:G1187"/>
    <mergeCell ref="C1186:G1186"/>
    <mergeCell ref="C1185:G1185"/>
    <mergeCell ref="C1184:G1184"/>
    <mergeCell ref="C1183:G1183"/>
    <mergeCell ref="C1182:G1182"/>
    <mergeCell ref="C1181:G1181"/>
    <mergeCell ref="C1180:G1180"/>
    <mergeCell ref="C1179:G1179"/>
    <mergeCell ref="C1178:G1178"/>
    <mergeCell ref="C1177:G1177"/>
    <mergeCell ref="C1176:G1176"/>
    <mergeCell ref="C1175:G1175"/>
    <mergeCell ref="C1174:G1174"/>
    <mergeCell ref="C1173:G1173"/>
    <mergeCell ref="C1172:G1172"/>
    <mergeCell ref="C1171:G1171"/>
    <mergeCell ref="C1170:G1170"/>
    <mergeCell ref="C1169:G1169"/>
    <mergeCell ref="C1168:G1168"/>
    <mergeCell ref="C1167:G1167"/>
    <mergeCell ref="C1166:G1166"/>
    <mergeCell ref="C1165:G1165"/>
    <mergeCell ref="C1164:G1164"/>
    <mergeCell ref="C1163:G1163"/>
    <mergeCell ref="C1162:G1162"/>
    <mergeCell ref="C1161:G1161"/>
    <mergeCell ref="C1160:G1160"/>
    <mergeCell ref="C1159:G1159"/>
    <mergeCell ref="C1158:G1158"/>
    <mergeCell ref="C1157:G1157"/>
    <mergeCell ref="C1156:G1156"/>
    <mergeCell ref="B1154:G1154"/>
    <mergeCell ref="C1155:G1155"/>
    <mergeCell ref="B1153:G1153"/>
    <mergeCell ref="B1151:G1151"/>
    <mergeCell ref="B1152:G1152"/>
    <mergeCell ref="B1150:G1150"/>
    <mergeCell ref="B1149:G1149"/>
    <mergeCell ref="B1148:G1148"/>
    <mergeCell ref="C1146:G1146"/>
    <mergeCell ref="C1145:G1145"/>
    <mergeCell ref="C1144:G1144"/>
    <mergeCell ref="C1143:G1143"/>
    <mergeCell ref="C1142:G1142"/>
    <mergeCell ref="C1141:G1141"/>
    <mergeCell ref="C1140:G1140"/>
    <mergeCell ref="C1139:G1139"/>
    <mergeCell ref="C1138:G1138"/>
    <mergeCell ref="C1137:G1137"/>
    <mergeCell ref="C1136:G1136"/>
    <mergeCell ref="C1135:G1135"/>
    <mergeCell ref="C1134:G1134"/>
    <mergeCell ref="C1133:G1133"/>
    <mergeCell ref="C1132:G1132"/>
    <mergeCell ref="C1131:G1131"/>
    <mergeCell ref="C1130:G1130"/>
    <mergeCell ref="C1129:G1129"/>
    <mergeCell ref="C1128:G1128"/>
    <mergeCell ref="C1127:G1127"/>
    <mergeCell ref="C1126:G1126"/>
    <mergeCell ref="C1125:G1125"/>
    <mergeCell ref="C1124:G1124"/>
    <mergeCell ref="C1123:G1123"/>
    <mergeCell ref="C1122:G1122"/>
    <mergeCell ref="C1121:G1121"/>
    <mergeCell ref="C1120:G1120"/>
    <mergeCell ref="C1119:G1119"/>
    <mergeCell ref="C1118:G1118"/>
    <mergeCell ref="C1117:G1117"/>
    <mergeCell ref="C1116:G1116"/>
    <mergeCell ref="C1115:G1115"/>
    <mergeCell ref="C1114:G1114"/>
    <mergeCell ref="C1113:G1113"/>
    <mergeCell ref="C1112:G1112"/>
    <mergeCell ref="C1111:G1111"/>
    <mergeCell ref="C1110:G1110"/>
    <mergeCell ref="C1109:G1109"/>
    <mergeCell ref="C1108:G1108"/>
    <mergeCell ref="C1107:G1107"/>
    <mergeCell ref="C1106:G1106"/>
    <mergeCell ref="C1105:G1105"/>
    <mergeCell ref="C1104:G1104"/>
    <mergeCell ref="C1103:G1103"/>
    <mergeCell ref="C1102:G1102"/>
    <mergeCell ref="C1101:G1101"/>
    <mergeCell ref="C1100:G1100"/>
    <mergeCell ref="C1099:G1099"/>
    <mergeCell ref="C1098:G1098"/>
    <mergeCell ref="C1097:G1097"/>
    <mergeCell ref="C1096:G1096"/>
    <mergeCell ref="C1095:G1095"/>
    <mergeCell ref="C1094:G1094"/>
    <mergeCell ref="C1093:G1093"/>
    <mergeCell ref="C1092:G1092"/>
    <mergeCell ref="C1091:G1091"/>
    <mergeCell ref="C1090:G1090"/>
    <mergeCell ref="C1089:G1089"/>
    <mergeCell ref="C1088:G1088"/>
    <mergeCell ref="C1087:G1087"/>
    <mergeCell ref="C1086:G1086"/>
    <mergeCell ref="C1085:G1085"/>
    <mergeCell ref="C1084:G1084"/>
    <mergeCell ref="C1083:G1083"/>
    <mergeCell ref="C1082:G1082"/>
    <mergeCell ref="C1081:G1081"/>
    <mergeCell ref="C1080:G1080"/>
    <mergeCell ref="C1079:G1079"/>
    <mergeCell ref="C1078:G1078"/>
    <mergeCell ref="C1077:G1077"/>
    <mergeCell ref="C1076:G1076"/>
    <mergeCell ref="C1075:G1075"/>
    <mergeCell ref="C1074:G1074"/>
    <mergeCell ref="C1073:G1073"/>
    <mergeCell ref="C1072:G1072"/>
    <mergeCell ref="C1071:G1071"/>
    <mergeCell ref="C1070:G1070"/>
    <mergeCell ref="C1069:G1069"/>
    <mergeCell ref="C1068:G1068"/>
    <mergeCell ref="C1067:G1067"/>
    <mergeCell ref="C1066:G1066"/>
    <mergeCell ref="C1065:G1065"/>
    <mergeCell ref="C1064:G1064"/>
    <mergeCell ref="C1063:G1063"/>
    <mergeCell ref="C1062:G1062"/>
    <mergeCell ref="C1061:G1061"/>
    <mergeCell ref="C1060:G1060"/>
    <mergeCell ref="C1059:G1059"/>
    <mergeCell ref="C1058:G1058"/>
    <mergeCell ref="C1057:G1057"/>
    <mergeCell ref="C1056:G1056"/>
    <mergeCell ref="C1055:G1055"/>
    <mergeCell ref="C1054:G1054"/>
    <mergeCell ref="C1053:G1053"/>
    <mergeCell ref="C1052:G1052"/>
    <mergeCell ref="C1051:G1051"/>
    <mergeCell ref="C1050:G1050"/>
    <mergeCell ref="C1049:G1049"/>
    <mergeCell ref="C1048:G1048"/>
    <mergeCell ref="C1047:G1047"/>
    <mergeCell ref="C1046:G1046"/>
    <mergeCell ref="C1045:G1045"/>
    <mergeCell ref="C1044:G1044"/>
    <mergeCell ref="C1043:G1043"/>
    <mergeCell ref="C1042:G1042"/>
    <mergeCell ref="C1041:G1041"/>
    <mergeCell ref="C1040:G1040"/>
    <mergeCell ref="C1039:G1039"/>
    <mergeCell ref="C1038:G1038"/>
    <mergeCell ref="C1037:G1037"/>
    <mergeCell ref="C1036:G1036"/>
    <mergeCell ref="C1035:G1035"/>
    <mergeCell ref="C1034:G1034"/>
    <mergeCell ref="C1033:G1033"/>
    <mergeCell ref="C1032:G1032"/>
    <mergeCell ref="C1031:G1031"/>
    <mergeCell ref="C1030:G1030"/>
    <mergeCell ref="C1029:G1029"/>
    <mergeCell ref="C1028:G1028"/>
    <mergeCell ref="C1027:G1027"/>
    <mergeCell ref="C1026:G1026"/>
    <mergeCell ref="C1025:G1025"/>
    <mergeCell ref="C1024:G1024"/>
    <mergeCell ref="C1023:G1023"/>
    <mergeCell ref="C1022:G1022"/>
    <mergeCell ref="C1021:G1021"/>
    <mergeCell ref="C1020:G1020"/>
    <mergeCell ref="C1019:G1019"/>
    <mergeCell ref="C1018:G1018"/>
    <mergeCell ref="C1017:G1017"/>
    <mergeCell ref="C1016:G1016"/>
    <mergeCell ref="C1015:G1015"/>
    <mergeCell ref="C1014:G1014"/>
    <mergeCell ref="C1013:G1013"/>
    <mergeCell ref="C1012:G1012"/>
    <mergeCell ref="C1011:G1011"/>
    <mergeCell ref="C1010:G1010"/>
    <mergeCell ref="C1009:G1009"/>
    <mergeCell ref="C1008:G1008"/>
    <mergeCell ref="C1007:G1007"/>
    <mergeCell ref="C1006:G1006"/>
    <mergeCell ref="C1005:G1005"/>
    <mergeCell ref="C1004:G1004"/>
    <mergeCell ref="C1003:G1003"/>
    <mergeCell ref="C1002:G1002"/>
    <mergeCell ref="C1001:G1001"/>
    <mergeCell ref="C1000:G1000"/>
    <mergeCell ref="C999:G999"/>
    <mergeCell ref="C998:G998"/>
    <mergeCell ref="C997:G997"/>
    <mergeCell ref="C996:G996"/>
    <mergeCell ref="C995:G995"/>
    <mergeCell ref="C994:G994"/>
    <mergeCell ref="C993:G993"/>
    <mergeCell ref="C992:G992"/>
    <mergeCell ref="C991:G991"/>
    <mergeCell ref="C990:G990"/>
    <mergeCell ref="C989:G989"/>
    <mergeCell ref="C988:G988"/>
    <mergeCell ref="C987:G987"/>
    <mergeCell ref="C986:G986"/>
    <mergeCell ref="C985:G985"/>
    <mergeCell ref="C984:G984"/>
    <mergeCell ref="C983:G983"/>
    <mergeCell ref="C982:G982"/>
    <mergeCell ref="C981:G981"/>
    <mergeCell ref="C980:G980"/>
    <mergeCell ref="C979:G979"/>
    <mergeCell ref="C978:G978"/>
    <mergeCell ref="C977:G977"/>
    <mergeCell ref="C976:G976"/>
    <mergeCell ref="C975:G975"/>
    <mergeCell ref="C974:G974"/>
    <mergeCell ref="C973:G973"/>
    <mergeCell ref="C972:G972"/>
    <mergeCell ref="C971:G971"/>
    <mergeCell ref="C970:G970"/>
    <mergeCell ref="C969:G969"/>
    <mergeCell ref="C968:G968"/>
    <mergeCell ref="C967:G967"/>
    <mergeCell ref="C966:G966"/>
    <mergeCell ref="C965:G965"/>
    <mergeCell ref="C964:G964"/>
    <mergeCell ref="C963:G963"/>
    <mergeCell ref="C962:G962"/>
    <mergeCell ref="C961:G961"/>
    <mergeCell ref="C960:G960"/>
    <mergeCell ref="C959:G959"/>
    <mergeCell ref="C958:G958"/>
    <mergeCell ref="C957:G957"/>
    <mergeCell ref="C956:G956"/>
    <mergeCell ref="C955:G955"/>
    <mergeCell ref="C954:G954"/>
    <mergeCell ref="C953:G953"/>
    <mergeCell ref="C952:G952"/>
    <mergeCell ref="C951:G951"/>
    <mergeCell ref="C950:G950"/>
    <mergeCell ref="C949:G949"/>
    <mergeCell ref="C948:G948"/>
    <mergeCell ref="C947:G947"/>
    <mergeCell ref="C946:G946"/>
    <mergeCell ref="C945:G945"/>
    <mergeCell ref="C944:G944"/>
    <mergeCell ref="C943:G943"/>
    <mergeCell ref="C942:G942"/>
    <mergeCell ref="C941:G941"/>
    <mergeCell ref="C940:G940"/>
    <mergeCell ref="C939:G939"/>
    <mergeCell ref="C938:G938"/>
    <mergeCell ref="C937:G937"/>
    <mergeCell ref="C936:G936"/>
    <mergeCell ref="C935:G935"/>
    <mergeCell ref="C934:G934"/>
    <mergeCell ref="C933:G933"/>
    <mergeCell ref="C932:G932"/>
    <mergeCell ref="C931:G931"/>
    <mergeCell ref="C930:G930"/>
    <mergeCell ref="C929:G929"/>
    <mergeCell ref="C928:G928"/>
    <mergeCell ref="B926:G926"/>
    <mergeCell ref="C927:G927"/>
    <mergeCell ref="B925:G925"/>
    <mergeCell ref="B924:G924"/>
    <mergeCell ref="B922:G922"/>
    <mergeCell ref="B923:G923"/>
    <mergeCell ref="B920:G920"/>
    <mergeCell ref="B921:G921"/>
    <mergeCell ref="B919:G919"/>
    <mergeCell ref="B918:G918"/>
    <mergeCell ref="B917:G917"/>
    <mergeCell ref="B916:G916"/>
    <mergeCell ref="B914:G914"/>
    <mergeCell ref="B915:G915"/>
    <mergeCell ref="C912:G912"/>
    <mergeCell ref="C911:G911"/>
    <mergeCell ref="C910:G910"/>
    <mergeCell ref="C909:G909"/>
    <mergeCell ref="C908:G908"/>
    <mergeCell ref="C907:G907"/>
    <mergeCell ref="C906:G906"/>
    <mergeCell ref="C905:G905"/>
    <mergeCell ref="C904:G904"/>
    <mergeCell ref="C903:G903"/>
    <mergeCell ref="C902:G902"/>
    <mergeCell ref="C901:G901"/>
    <mergeCell ref="C900:G900"/>
    <mergeCell ref="C899:G899"/>
    <mergeCell ref="C898:G898"/>
    <mergeCell ref="C897:G897"/>
    <mergeCell ref="C896:G896"/>
    <mergeCell ref="C895:G895"/>
    <mergeCell ref="C894:G894"/>
    <mergeCell ref="C893:G893"/>
    <mergeCell ref="C892:G892"/>
    <mergeCell ref="C891:G891"/>
    <mergeCell ref="C890:G890"/>
    <mergeCell ref="C889:G889"/>
    <mergeCell ref="C888:G888"/>
    <mergeCell ref="C887:G887"/>
    <mergeCell ref="C886:G886"/>
    <mergeCell ref="C885:G885"/>
    <mergeCell ref="C884:G884"/>
    <mergeCell ref="C883:G883"/>
    <mergeCell ref="C882:G882"/>
    <mergeCell ref="C881:G881"/>
    <mergeCell ref="C880:G880"/>
    <mergeCell ref="C879:G879"/>
    <mergeCell ref="C878:G878"/>
    <mergeCell ref="C877:G877"/>
    <mergeCell ref="C876:G876"/>
    <mergeCell ref="C875:G875"/>
    <mergeCell ref="C874:G874"/>
    <mergeCell ref="C873:G873"/>
    <mergeCell ref="C872:G872"/>
    <mergeCell ref="C871:G871"/>
    <mergeCell ref="C870:G870"/>
    <mergeCell ref="C869:G869"/>
    <mergeCell ref="C868:G868"/>
    <mergeCell ref="C867:G867"/>
    <mergeCell ref="C866:G866"/>
    <mergeCell ref="C865:G865"/>
    <mergeCell ref="C864:G864"/>
    <mergeCell ref="C863:G863"/>
    <mergeCell ref="C862:G862"/>
    <mergeCell ref="C861:G861"/>
    <mergeCell ref="C860:G860"/>
    <mergeCell ref="B858:G858"/>
    <mergeCell ref="C859:G859"/>
    <mergeCell ref="B857:G857"/>
    <mergeCell ref="B855:G855"/>
    <mergeCell ref="B856:G856"/>
    <mergeCell ref="B854:G854"/>
    <mergeCell ref="B853:G853"/>
    <mergeCell ref="B852:G852"/>
    <mergeCell ref="C850:G850"/>
    <mergeCell ref="C849:G849"/>
    <mergeCell ref="C848:G848"/>
    <mergeCell ref="C847:G847"/>
    <mergeCell ref="C846:G846"/>
    <mergeCell ref="C845:G845"/>
    <mergeCell ref="C844:G844"/>
    <mergeCell ref="C843:G843"/>
    <mergeCell ref="C842:G842"/>
    <mergeCell ref="C841:G841"/>
    <mergeCell ref="C840:G840"/>
    <mergeCell ref="C839:G839"/>
    <mergeCell ref="C838:G838"/>
    <mergeCell ref="C837:G837"/>
    <mergeCell ref="C836:G836"/>
    <mergeCell ref="C835:G835"/>
    <mergeCell ref="C834:G834"/>
    <mergeCell ref="C833:G833"/>
    <mergeCell ref="C832:G832"/>
    <mergeCell ref="C831:G831"/>
    <mergeCell ref="C830:G830"/>
    <mergeCell ref="C829:G829"/>
    <mergeCell ref="C828:G828"/>
    <mergeCell ref="C827:G827"/>
    <mergeCell ref="C826:G826"/>
    <mergeCell ref="C825:G825"/>
    <mergeCell ref="C824:G824"/>
    <mergeCell ref="C823:G823"/>
    <mergeCell ref="C822:G822"/>
    <mergeCell ref="C821:G821"/>
    <mergeCell ref="C820:G820"/>
    <mergeCell ref="C819:G819"/>
    <mergeCell ref="C818:G818"/>
    <mergeCell ref="C817:G817"/>
    <mergeCell ref="C816:G816"/>
    <mergeCell ref="C815:G815"/>
    <mergeCell ref="C814:G814"/>
    <mergeCell ref="C813:G813"/>
    <mergeCell ref="C812:G812"/>
    <mergeCell ref="C811:G811"/>
    <mergeCell ref="C810:G810"/>
    <mergeCell ref="C809:G809"/>
    <mergeCell ref="C808:G808"/>
    <mergeCell ref="C807:G807"/>
    <mergeCell ref="C806:G806"/>
    <mergeCell ref="C805:G805"/>
    <mergeCell ref="C804:G804"/>
    <mergeCell ref="C803:G803"/>
    <mergeCell ref="C802:G802"/>
    <mergeCell ref="C801:G801"/>
    <mergeCell ref="C800:G800"/>
    <mergeCell ref="C799:G799"/>
    <mergeCell ref="C798:G798"/>
    <mergeCell ref="C797:G797"/>
    <mergeCell ref="C796:G796"/>
    <mergeCell ref="C795:G795"/>
    <mergeCell ref="C794:G794"/>
    <mergeCell ref="C793:G793"/>
    <mergeCell ref="C792:G792"/>
    <mergeCell ref="C791:G791"/>
    <mergeCell ref="C790:G790"/>
    <mergeCell ref="C789:G789"/>
    <mergeCell ref="C788:G788"/>
    <mergeCell ref="C787:G787"/>
    <mergeCell ref="C786:G786"/>
    <mergeCell ref="C785:G785"/>
    <mergeCell ref="C784:G784"/>
    <mergeCell ref="C783:G783"/>
    <mergeCell ref="C782:G782"/>
    <mergeCell ref="C781:G781"/>
    <mergeCell ref="C780:G780"/>
    <mergeCell ref="C779:G779"/>
    <mergeCell ref="C778:G778"/>
    <mergeCell ref="C777:G777"/>
    <mergeCell ref="C776:G776"/>
    <mergeCell ref="C775:G775"/>
    <mergeCell ref="C774:G774"/>
    <mergeCell ref="C773:G773"/>
    <mergeCell ref="C772:G772"/>
    <mergeCell ref="C771:G771"/>
    <mergeCell ref="C770:G770"/>
    <mergeCell ref="C769:G769"/>
    <mergeCell ref="C768:G768"/>
    <mergeCell ref="C767:G767"/>
    <mergeCell ref="B766:G766"/>
    <mergeCell ref="B764:G764"/>
    <mergeCell ref="B765:G765"/>
    <mergeCell ref="B763:G763"/>
    <mergeCell ref="B762:G762"/>
    <mergeCell ref="B761:G761"/>
    <mergeCell ref="B760:G760"/>
    <mergeCell ref="B758:G758"/>
    <mergeCell ref="B759:G759"/>
    <mergeCell ref="C756:G756"/>
    <mergeCell ref="C755:G755"/>
    <mergeCell ref="C754:G754"/>
    <mergeCell ref="C753:G753"/>
    <mergeCell ref="C752:G752"/>
    <mergeCell ref="C751:G751"/>
    <mergeCell ref="C750:G750"/>
    <mergeCell ref="C749:G749"/>
    <mergeCell ref="C748:G748"/>
    <mergeCell ref="C747:G747"/>
    <mergeCell ref="C746:G746"/>
    <mergeCell ref="C745:G745"/>
    <mergeCell ref="C744:G744"/>
    <mergeCell ref="C743:G743"/>
    <mergeCell ref="C742:G742"/>
    <mergeCell ref="C741:G741"/>
    <mergeCell ref="C740:G740"/>
    <mergeCell ref="C739:G739"/>
    <mergeCell ref="C738:G738"/>
    <mergeCell ref="C737:G737"/>
    <mergeCell ref="C736:G736"/>
    <mergeCell ref="C735:G735"/>
    <mergeCell ref="C734:G734"/>
    <mergeCell ref="C733:G733"/>
    <mergeCell ref="C732:G732"/>
    <mergeCell ref="C731:G731"/>
    <mergeCell ref="C730:G730"/>
    <mergeCell ref="C729:G729"/>
    <mergeCell ref="C728:G728"/>
    <mergeCell ref="C727:G727"/>
    <mergeCell ref="C726:G726"/>
    <mergeCell ref="C725:G725"/>
    <mergeCell ref="C724:G724"/>
    <mergeCell ref="C723:G723"/>
    <mergeCell ref="C722:G722"/>
    <mergeCell ref="C721:G721"/>
    <mergeCell ref="C720:G720"/>
    <mergeCell ref="C719:G719"/>
    <mergeCell ref="C718:G718"/>
    <mergeCell ref="C717:G717"/>
    <mergeCell ref="C716:G716"/>
    <mergeCell ref="C715:G715"/>
    <mergeCell ref="C714:G714"/>
    <mergeCell ref="C713:G713"/>
    <mergeCell ref="C712:G712"/>
    <mergeCell ref="C711:G711"/>
    <mergeCell ref="C710:G710"/>
    <mergeCell ref="C709:G709"/>
    <mergeCell ref="C708:G708"/>
    <mergeCell ref="C707:G707"/>
    <mergeCell ref="C706:G706"/>
    <mergeCell ref="C705:G705"/>
    <mergeCell ref="C704:G704"/>
    <mergeCell ref="C703:G703"/>
    <mergeCell ref="C702:G702"/>
    <mergeCell ref="C701:G701"/>
    <mergeCell ref="C700:G700"/>
    <mergeCell ref="C699:G699"/>
    <mergeCell ref="C698:G698"/>
    <mergeCell ref="C697:G697"/>
    <mergeCell ref="C696:G696"/>
    <mergeCell ref="C695:G695"/>
    <mergeCell ref="C694:G694"/>
    <mergeCell ref="C693:G693"/>
    <mergeCell ref="C692:G692"/>
    <mergeCell ref="C691:G691"/>
    <mergeCell ref="C690:G690"/>
    <mergeCell ref="C689:G689"/>
    <mergeCell ref="C688:G688"/>
    <mergeCell ref="C687:G687"/>
    <mergeCell ref="C686:G686"/>
    <mergeCell ref="C685:G685"/>
    <mergeCell ref="C684:G684"/>
    <mergeCell ref="C683:G683"/>
    <mergeCell ref="C682:G682"/>
    <mergeCell ref="C681:G681"/>
    <mergeCell ref="C680:G680"/>
    <mergeCell ref="C679:G679"/>
    <mergeCell ref="C678:G678"/>
    <mergeCell ref="C677:G677"/>
    <mergeCell ref="C676:G676"/>
    <mergeCell ref="C675:G675"/>
    <mergeCell ref="C674:G674"/>
    <mergeCell ref="C673:G673"/>
    <mergeCell ref="C672:G672"/>
    <mergeCell ref="C671:G671"/>
    <mergeCell ref="C670:G670"/>
    <mergeCell ref="C669:G669"/>
    <mergeCell ref="C668:G668"/>
    <mergeCell ref="C667:G667"/>
    <mergeCell ref="C666:G666"/>
    <mergeCell ref="C665:G665"/>
    <mergeCell ref="C664:G664"/>
    <mergeCell ref="C663:G663"/>
    <mergeCell ref="C662:G662"/>
    <mergeCell ref="C661:G661"/>
    <mergeCell ref="C660:G660"/>
    <mergeCell ref="C659:G659"/>
    <mergeCell ref="C658:G658"/>
    <mergeCell ref="C657:G657"/>
    <mergeCell ref="C656:G656"/>
    <mergeCell ref="C655:G655"/>
    <mergeCell ref="C654:G654"/>
    <mergeCell ref="C653:G653"/>
    <mergeCell ref="C652:G652"/>
    <mergeCell ref="C651:G651"/>
    <mergeCell ref="C650:G650"/>
    <mergeCell ref="C649:G649"/>
    <mergeCell ref="C648:G648"/>
    <mergeCell ref="C647:G647"/>
    <mergeCell ref="C646:G646"/>
    <mergeCell ref="C645:G645"/>
    <mergeCell ref="C644:G644"/>
    <mergeCell ref="C643:G643"/>
    <mergeCell ref="C642:G642"/>
    <mergeCell ref="C641:G641"/>
    <mergeCell ref="C640:G640"/>
    <mergeCell ref="C639:G639"/>
    <mergeCell ref="C638:G638"/>
    <mergeCell ref="C637:G637"/>
    <mergeCell ref="C636:G636"/>
    <mergeCell ref="C635:G635"/>
    <mergeCell ref="C634:G634"/>
    <mergeCell ref="C633:G633"/>
    <mergeCell ref="C632:G632"/>
    <mergeCell ref="C631:G631"/>
    <mergeCell ref="C630:G630"/>
    <mergeCell ref="C629:G629"/>
    <mergeCell ref="C628:G628"/>
    <mergeCell ref="C627:G627"/>
    <mergeCell ref="C626:G626"/>
    <mergeCell ref="C625:G625"/>
    <mergeCell ref="C624:G624"/>
    <mergeCell ref="C623:G623"/>
    <mergeCell ref="C622:G622"/>
    <mergeCell ref="C621:G621"/>
    <mergeCell ref="C620:G620"/>
    <mergeCell ref="C619:G619"/>
    <mergeCell ref="C618:G618"/>
    <mergeCell ref="C617:G617"/>
    <mergeCell ref="C616:G616"/>
    <mergeCell ref="C615:G615"/>
    <mergeCell ref="C614:G614"/>
    <mergeCell ref="C613:G613"/>
    <mergeCell ref="C612:G612"/>
    <mergeCell ref="C611:G611"/>
    <mergeCell ref="C610:G610"/>
    <mergeCell ref="C609:G609"/>
    <mergeCell ref="C608:G608"/>
    <mergeCell ref="C607:G607"/>
    <mergeCell ref="C606:G606"/>
    <mergeCell ref="C605:G605"/>
    <mergeCell ref="C604:G604"/>
    <mergeCell ref="C603:G603"/>
    <mergeCell ref="C602:G602"/>
    <mergeCell ref="C601:G601"/>
    <mergeCell ref="C600:G600"/>
    <mergeCell ref="C599:G599"/>
    <mergeCell ref="C598:G598"/>
    <mergeCell ref="C597:G597"/>
    <mergeCell ref="C596:G596"/>
    <mergeCell ref="C595:G595"/>
    <mergeCell ref="C594:G594"/>
    <mergeCell ref="C593:G593"/>
    <mergeCell ref="C592:G592"/>
    <mergeCell ref="C591:G591"/>
    <mergeCell ref="C590:G590"/>
    <mergeCell ref="C589:G589"/>
    <mergeCell ref="C588:G588"/>
    <mergeCell ref="C587:G587"/>
    <mergeCell ref="C586:G586"/>
    <mergeCell ref="C585:G585"/>
    <mergeCell ref="C584:G584"/>
    <mergeCell ref="C583:G583"/>
    <mergeCell ref="C582:G582"/>
    <mergeCell ref="C581:G581"/>
    <mergeCell ref="C580:G580"/>
    <mergeCell ref="C579:G579"/>
    <mergeCell ref="C578:G578"/>
    <mergeCell ref="C577:G577"/>
    <mergeCell ref="C576:G576"/>
    <mergeCell ref="C575:G575"/>
    <mergeCell ref="C574:G574"/>
    <mergeCell ref="C573:G573"/>
    <mergeCell ref="C572:G572"/>
    <mergeCell ref="C571:G571"/>
    <mergeCell ref="C570:G570"/>
    <mergeCell ref="C569:G569"/>
    <mergeCell ref="C568:G568"/>
    <mergeCell ref="C567:G567"/>
    <mergeCell ref="C566:G566"/>
    <mergeCell ref="C565:G565"/>
    <mergeCell ref="C564:G564"/>
    <mergeCell ref="C563:G563"/>
    <mergeCell ref="C562:G562"/>
    <mergeCell ref="C561:G561"/>
    <mergeCell ref="C560:G560"/>
    <mergeCell ref="C559:G559"/>
    <mergeCell ref="C558:G558"/>
    <mergeCell ref="C557:G557"/>
    <mergeCell ref="C556:G556"/>
    <mergeCell ref="C555:G555"/>
    <mergeCell ref="C554:G554"/>
    <mergeCell ref="C553:G553"/>
    <mergeCell ref="C552:G552"/>
    <mergeCell ref="C551:G551"/>
    <mergeCell ref="C550:G550"/>
    <mergeCell ref="C549:G549"/>
    <mergeCell ref="C548:G548"/>
    <mergeCell ref="C547:G547"/>
    <mergeCell ref="C546:G546"/>
    <mergeCell ref="C545:G545"/>
    <mergeCell ref="C544:G544"/>
    <mergeCell ref="C543:G543"/>
    <mergeCell ref="C542:G542"/>
    <mergeCell ref="C541:G541"/>
    <mergeCell ref="C540:G540"/>
    <mergeCell ref="C539:G539"/>
    <mergeCell ref="C538:G538"/>
    <mergeCell ref="C537:G537"/>
    <mergeCell ref="C536:G536"/>
    <mergeCell ref="C535:G535"/>
    <mergeCell ref="C534:G534"/>
    <mergeCell ref="C533:G533"/>
    <mergeCell ref="C532:G532"/>
    <mergeCell ref="C531:G531"/>
    <mergeCell ref="C530:G530"/>
    <mergeCell ref="C529:G529"/>
    <mergeCell ref="C528:G528"/>
    <mergeCell ref="C527:G527"/>
    <mergeCell ref="C526:G526"/>
    <mergeCell ref="C525:G525"/>
    <mergeCell ref="C524:G524"/>
    <mergeCell ref="C523:G523"/>
    <mergeCell ref="C522:G522"/>
    <mergeCell ref="C521:G521"/>
    <mergeCell ref="C520:G520"/>
    <mergeCell ref="C519:G519"/>
    <mergeCell ref="C518:G518"/>
    <mergeCell ref="C517:G517"/>
    <mergeCell ref="C516:G516"/>
    <mergeCell ref="C515:G515"/>
    <mergeCell ref="C514:G514"/>
    <mergeCell ref="C513:G513"/>
    <mergeCell ref="C512:G512"/>
    <mergeCell ref="C511:G511"/>
    <mergeCell ref="C510:G510"/>
    <mergeCell ref="C509:G509"/>
    <mergeCell ref="C508:G508"/>
    <mergeCell ref="C507:G507"/>
    <mergeCell ref="C506:G506"/>
    <mergeCell ref="C505:G505"/>
    <mergeCell ref="C504:G504"/>
    <mergeCell ref="C503:G503"/>
    <mergeCell ref="C502:G502"/>
    <mergeCell ref="C501:G501"/>
    <mergeCell ref="C500:G500"/>
    <mergeCell ref="C499:G499"/>
    <mergeCell ref="C498:G498"/>
    <mergeCell ref="C497:G497"/>
    <mergeCell ref="C496:G496"/>
    <mergeCell ref="C495:G495"/>
    <mergeCell ref="C494:G494"/>
    <mergeCell ref="C493:G493"/>
    <mergeCell ref="C492:G492"/>
    <mergeCell ref="C491:G491"/>
    <mergeCell ref="C490:G490"/>
    <mergeCell ref="C489:G489"/>
    <mergeCell ref="C488:G488"/>
    <mergeCell ref="C487:G487"/>
    <mergeCell ref="C486:G486"/>
    <mergeCell ref="C485:G485"/>
    <mergeCell ref="C484:G484"/>
    <mergeCell ref="C483:G483"/>
    <mergeCell ref="C482:G482"/>
    <mergeCell ref="C481:G481"/>
    <mergeCell ref="C452:G452"/>
    <mergeCell ref="C455:G455"/>
    <mergeCell ref="C480:G480"/>
    <mergeCell ref="C479:G479"/>
    <mergeCell ref="C478:G478"/>
    <mergeCell ref="C477:G477"/>
    <mergeCell ref="C454:G454"/>
    <mergeCell ref="C453:G453"/>
  </mergeCells>
  <printOptions/>
  <pageMargins left="0.7480314960629921" right="0.5905511811023623" top="0.9055118110236221" bottom="0.9055118110236221" header="0.7086614173228347" footer="0.7086614173228347"/>
  <pageSetup horizontalDpi="600" verticalDpi="600" orientation="landscape" paperSize="9" scale="88" r:id="rId1"/>
  <headerFooter alignWithMargins="0">
    <oddHeader>&amp;C&amp;8&amp;P/&amp;N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40">
      <selection activeCell="D13" sqref="D13"/>
    </sheetView>
  </sheetViews>
  <sheetFormatPr defaultColWidth="9.140625" defaultRowHeight="12.75"/>
  <cols>
    <col min="1" max="1" width="10.28125" style="0" customWidth="1"/>
    <col min="2" max="2" width="51.28125" style="0" customWidth="1"/>
    <col min="3" max="3" width="11.7109375" style="0" customWidth="1"/>
    <col min="4" max="4" width="11.28125" style="0" customWidth="1"/>
    <col min="5" max="5" width="11.7109375" style="0" customWidth="1"/>
    <col min="6" max="6" width="11.28125" style="0" customWidth="1"/>
    <col min="7" max="7" width="13.57421875" style="0" customWidth="1"/>
    <col min="8" max="8" width="13.7109375" style="0" customWidth="1"/>
    <col min="9" max="9" width="9.00390625" style="0" customWidth="1"/>
    <col min="10" max="10" width="10.140625" style="0" customWidth="1"/>
    <col min="12" max="12" width="9.28125" style="0" customWidth="1"/>
  </cols>
  <sheetData>
    <row r="1" spans="1:4" ht="14.25">
      <c r="A1" s="20"/>
      <c r="B1" s="20"/>
      <c r="C1" s="31"/>
      <c r="D1" s="31"/>
    </row>
    <row r="2" spans="1:9" ht="20.25">
      <c r="A2" s="4"/>
      <c r="B2" s="158" t="s">
        <v>1036</v>
      </c>
      <c r="C2" s="159"/>
      <c r="D2" s="159"/>
      <c r="E2" s="159"/>
      <c r="F2" s="159"/>
      <c r="G2" s="160"/>
      <c r="H2" s="160"/>
      <c r="I2" s="160"/>
    </row>
    <row r="3" spans="1:9" ht="12.75" customHeight="1">
      <c r="A3" s="4"/>
      <c r="B3" s="158"/>
      <c r="C3" s="159"/>
      <c r="D3" s="159"/>
      <c r="E3" s="159"/>
      <c r="F3" s="159"/>
      <c r="G3" s="160"/>
      <c r="H3" s="160"/>
      <c r="I3" s="160"/>
    </row>
    <row r="4" spans="1:9" ht="20.25">
      <c r="A4" s="4"/>
      <c r="B4" s="158"/>
      <c r="C4" s="13" t="s">
        <v>856</v>
      </c>
      <c r="D4" s="13"/>
      <c r="E4" s="13"/>
      <c r="F4" s="13"/>
      <c r="G4" s="160"/>
      <c r="H4" s="160"/>
      <c r="I4" s="160"/>
    </row>
    <row r="5" spans="1:9" ht="10.5" customHeight="1">
      <c r="A5" s="4"/>
      <c r="B5" s="158"/>
      <c r="C5" s="15"/>
      <c r="D5" s="15"/>
      <c r="E5" s="15"/>
      <c r="F5" s="15"/>
      <c r="G5" s="160"/>
      <c r="H5" s="160"/>
      <c r="I5" s="160"/>
    </row>
    <row r="6" spans="1:12" ht="15">
      <c r="A6" s="38" t="s">
        <v>1037</v>
      </c>
      <c r="B6" s="38"/>
      <c r="C6" s="38"/>
      <c r="D6" s="38"/>
      <c r="E6" s="38"/>
      <c r="F6" s="38"/>
      <c r="G6" s="161"/>
      <c r="H6" s="38"/>
      <c r="I6" s="38"/>
      <c r="J6" s="162"/>
      <c r="K6" s="162"/>
      <c r="L6" s="38"/>
    </row>
    <row r="7" spans="1:12" ht="15">
      <c r="A7" s="38" t="s">
        <v>1086</v>
      </c>
      <c r="B7" s="38"/>
      <c r="C7" s="38"/>
      <c r="D7" s="38"/>
      <c r="E7" s="38"/>
      <c r="F7" s="38"/>
      <c r="G7" s="161"/>
      <c r="H7" s="38"/>
      <c r="I7" s="38"/>
      <c r="J7" s="162"/>
      <c r="K7" s="162"/>
      <c r="L7" s="38"/>
    </row>
    <row r="8" spans="1:11" ht="15" thickBot="1">
      <c r="A8" s="20"/>
      <c r="B8" s="20"/>
      <c r="C8" s="20"/>
      <c r="D8" s="20"/>
      <c r="E8" s="20"/>
      <c r="F8" s="20"/>
      <c r="G8" s="31"/>
      <c r="J8" s="129"/>
      <c r="K8" s="129"/>
    </row>
    <row r="9" spans="1:13" ht="24.75" customHeight="1">
      <c r="A9" s="456" t="s">
        <v>135</v>
      </c>
      <c r="B9" s="689" t="s">
        <v>1048</v>
      </c>
      <c r="C9" s="680" t="s">
        <v>1035</v>
      </c>
      <c r="D9" s="691" t="s">
        <v>1087</v>
      </c>
      <c r="E9" s="685" t="s">
        <v>211</v>
      </c>
      <c r="F9" s="685" t="s">
        <v>1049</v>
      </c>
      <c r="G9" s="685" t="s">
        <v>136</v>
      </c>
      <c r="H9" s="685" t="s">
        <v>1050</v>
      </c>
      <c r="I9" s="682" t="s">
        <v>137</v>
      </c>
      <c r="J9" s="683"/>
      <c r="K9" s="684"/>
      <c r="L9" s="685" t="s">
        <v>1051</v>
      </c>
      <c r="M9" s="686"/>
    </row>
    <row r="10" spans="1:13" ht="26.25" customHeight="1">
      <c r="A10" s="455" t="s">
        <v>1052</v>
      </c>
      <c r="B10" s="690"/>
      <c r="C10" s="681"/>
      <c r="D10" s="692"/>
      <c r="E10" s="687"/>
      <c r="F10" s="687"/>
      <c r="G10" s="687"/>
      <c r="H10" s="687"/>
      <c r="I10" s="172">
        <v>2018</v>
      </c>
      <c r="J10" s="172">
        <v>2019</v>
      </c>
      <c r="K10" s="172">
        <v>2020</v>
      </c>
      <c r="L10" s="687"/>
      <c r="M10" s="688"/>
    </row>
    <row r="11" spans="1:13" ht="12.75">
      <c r="A11" s="174"/>
      <c r="B11" s="173"/>
      <c r="C11" s="179"/>
      <c r="D11" s="179"/>
      <c r="E11" s="179"/>
      <c r="F11" s="179"/>
      <c r="G11" s="178"/>
      <c r="H11" s="179"/>
      <c r="I11" s="177"/>
      <c r="J11" s="176"/>
      <c r="K11" s="176"/>
      <c r="L11" s="176"/>
      <c r="M11" s="175"/>
    </row>
    <row r="12" spans="1:13" ht="12.75">
      <c r="A12" s="174"/>
      <c r="B12" s="458" t="s">
        <v>138</v>
      </c>
      <c r="C12" s="457">
        <v>88067853</v>
      </c>
      <c r="D12" s="411">
        <f>+D15+D18+D20+D24+D29+D43+D47+D49</f>
        <v>79548186.766</v>
      </c>
      <c r="E12" s="459">
        <v>31705000</v>
      </c>
      <c r="F12" s="459">
        <v>28705000</v>
      </c>
      <c r="G12" s="178"/>
      <c r="H12" s="179"/>
      <c r="I12" s="177"/>
      <c r="J12" s="176"/>
      <c r="K12" s="176"/>
      <c r="L12" s="176"/>
      <c r="M12" s="175"/>
    </row>
    <row r="13" spans="1:13" ht="18.75" customHeight="1">
      <c r="A13" s="197" t="s">
        <v>139</v>
      </c>
      <c r="B13" s="196" t="s">
        <v>1053</v>
      </c>
      <c r="C13" s="195"/>
      <c r="D13" s="195"/>
      <c r="E13" s="195"/>
      <c r="F13" s="195"/>
      <c r="G13" s="196"/>
      <c r="H13" s="195"/>
      <c r="I13" s="194"/>
      <c r="J13" s="194"/>
      <c r="K13" s="194"/>
      <c r="L13" s="194"/>
      <c r="M13" s="193"/>
    </row>
    <row r="14" spans="1:13" ht="27.75" customHeight="1">
      <c r="A14" s="192" t="s">
        <v>1054</v>
      </c>
      <c r="B14" s="191" t="s">
        <v>1055</v>
      </c>
      <c r="C14" s="190"/>
      <c r="D14" s="190"/>
      <c r="E14" s="190"/>
      <c r="F14" s="190"/>
      <c r="G14" s="191"/>
      <c r="H14" s="190"/>
      <c r="I14" s="189"/>
      <c r="J14" s="189"/>
      <c r="K14" s="189"/>
      <c r="L14" s="189"/>
      <c r="M14" s="188"/>
    </row>
    <row r="15" spans="1:13" ht="17.25" customHeight="1">
      <c r="A15" s="454" t="s">
        <v>140</v>
      </c>
      <c r="B15" s="453" t="s">
        <v>141</v>
      </c>
      <c r="C15" s="452">
        <v>50000</v>
      </c>
      <c r="D15" s="410">
        <f>+D16</f>
        <v>0</v>
      </c>
      <c r="E15" s="451">
        <v>200000</v>
      </c>
      <c r="F15" s="451">
        <v>200000</v>
      </c>
      <c r="G15" s="450"/>
      <c r="H15" s="449"/>
      <c r="I15" s="450"/>
      <c r="J15" s="450"/>
      <c r="K15" s="450"/>
      <c r="L15" s="180" t="s">
        <v>145</v>
      </c>
      <c r="M15" s="181" t="s">
        <v>146</v>
      </c>
    </row>
    <row r="16" spans="1:13" ht="60" customHeight="1">
      <c r="A16" s="448" t="s">
        <v>142</v>
      </c>
      <c r="B16" s="447" t="s">
        <v>143</v>
      </c>
      <c r="C16" s="446">
        <v>50000</v>
      </c>
      <c r="D16" s="409">
        <v>0</v>
      </c>
      <c r="E16" s="445">
        <v>200000</v>
      </c>
      <c r="F16" s="445">
        <v>200000</v>
      </c>
      <c r="G16" s="444" t="s">
        <v>144</v>
      </c>
      <c r="H16" s="443" t="s">
        <v>1056</v>
      </c>
      <c r="I16" s="442">
        <v>0.25</v>
      </c>
      <c r="J16" s="442">
        <v>0.25</v>
      </c>
      <c r="K16" s="442">
        <v>0.5</v>
      </c>
      <c r="L16" s="180" t="s">
        <v>145</v>
      </c>
      <c r="M16" s="181" t="s">
        <v>146</v>
      </c>
    </row>
    <row r="17" spans="1:13" ht="24.75" customHeight="1">
      <c r="A17" s="192" t="s">
        <v>1057</v>
      </c>
      <c r="B17" s="191" t="s">
        <v>1058</v>
      </c>
      <c r="C17" s="190"/>
      <c r="D17" s="190"/>
      <c r="E17" s="190"/>
      <c r="F17" s="190"/>
      <c r="G17" s="191"/>
      <c r="H17" s="190"/>
      <c r="I17" s="189"/>
      <c r="J17" s="189"/>
      <c r="K17" s="189"/>
      <c r="L17" s="189"/>
      <c r="M17" s="188"/>
    </row>
    <row r="18" spans="1:13" ht="25.5" customHeight="1">
      <c r="A18" s="454" t="s">
        <v>140</v>
      </c>
      <c r="B18" s="453" t="s">
        <v>147</v>
      </c>
      <c r="C18" s="452">
        <v>3375000</v>
      </c>
      <c r="D18" s="410">
        <f>+D19</f>
        <v>2626175.18</v>
      </c>
      <c r="E18" s="451">
        <v>3200000</v>
      </c>
      <c r="F18" s="451">
        <v>3200000</v>
      </c>
      <c r="G18" s="441"/>
      <c r="H18" s="440"/>
      <c r="I18" s="441"/>
      <c r="J18" s="441"/>
      <c r="K18" s="441"/>
      <c r="L18" s="180" t="s">
        <v>149</v>
      </c>
      <c r="M18" s="181" t="s">
        <v>146</v>
      </c>
    </row>
    <row r="19" spans="1:13" ht="30" customHeight="1">
      <c r="A19" s="448" t="s">
        <v>142</v>
      </c>
      <c r="B19" s="447" t="s">
        <v>199</v>
      </c>
      <c r="C19" s="446">
        <v>3375000</v>
      </c>
      <c r="D19" s="409">
        <v>2626175.18</v>
      </c>
      <c r="E19" s="445">
        <v>3200000</v>
      </c>
      <c r="F19" s="445">
        <v>3200000</v>
      </c>
      <c r="G19" s="439" t="s">
        <v>200</v>
      </c>
      <c r="H19" s="438">
        <v>5</v>
      </c>
      <c r="I19" s="439">
        <v>7</v>
      </c>
      <c r="J19" s="439">
        <v>8</v>
      </c>
      <c r="K19" s="439">
        <v>9</v>
      </c>
      <c r="L19" s="180" t="s">
        <v>149</v>
      </c>
      <c r="M19" s="181" t="s">
        <v>146</v>
      </c>
    </row>
    <row r="20" spans="1:13" ht="30" customHeight="1">
      <c r="A20" s="454" t="s">
        <v>140</v>
      </c>
      <c r="B20" s="453" t="s">
        <v>178</v>
      </c>
      <c r="C20" s="452">
        <v>450000</v>
      </c>
      <c r="D20" s="410">
        <f>+D21</f>
        <v>271825</v>
      </c>
      <c r="E20" s="451">
        <v>700000</v>
      </c>
      <c r="F20" s="451">
        <v>700000</v>
      </c>
      <c r="G20" s="437"/>
      <c r="H20" s="437"/>
      <c r="I20" s="437"/>
      <c r="J20" s="437"/>
      <c r="K20" s="437"/>
      <c r="L20" s="180" t="s">
        <v>145</v>
      </c>
      <c r="M20" s="181" t="s">
        <v>146</v>
      </c>
    </row>
    <row r="21" spans="1:13" ht="36.75" customHeight="1">
      <c r="A21" s="448" t="s">
        <v>142</v>
      </c>
      <c r="B21" s="447" t="s">
        <v>179</v>
      </c>
      <c r="C21" s="446">
        <v>450000</v>
      </c>
      <c r="D21" s="409">
        <v>271825</v>
      </c>
      <c r="E21" s="445">
        <v>700000</v>
      </c>
      <c r="F21" s="445">
        <v>700000</v>
      </c>
      <c r="G21" s="436" t="s">
        <v>180</v>
      </c>
      <c r="H21" s="443" t="s">
        <v>1059</v>
      </c>
      <c r="I21" s="435">
        <v>0.3</v>
      </c>
      <c r="J21" s="435">
        <v>0.3</v>
      </c>
      <c r="K21" s="435">
        <v>0.4</v>
      </c>
      <c r="L21" s="180" t="s">
        <v>145</v>
      </c>
      <c r="M21" s="181" t="s">
        <v>146</v>
      </c>
    </row>
    <row r="22" spans="1:13" ht="29.25" customHeight="1">
      <c r="A22" s="197" t="s">
        <v>158</v>
      </c>
      <c r="B22" s="196" t="s">
        <v>1060</v>
      </c>
      <c r="C22" s="195"/>
      <c r="D22" s="195"/>
      <c r="E22" s="195"/>
      <c r="F22" s="195"/>
      <c r="G22" s="196"/>
      <c r="H22" s="195"/>
      <c r="I22" s="194"/>
      <c r="J22" s="194"/>
      <c r="K22" s="194"/>
      <c r="L22" s="194"/>
      <c r="M22" s="193"/>
    </row>
    <row r="23" spans="1:13" ht="27" customHeight="1">
      <c r="A23" s="192" t="s">
        <v>1061</v>
      </c>
      <c r="B23" s="191" t="s">
        <v>1062</v>
      </c>
      <c r="C23" s="190"/>
      <c r="D23" s="190"/>
      <c r="E23" s="190"/>
      <c r="F23" s="190"/>
      <c r="G23" s="191"/>
      <c r="H23" s="190"/>
      <c r="I23" s="189"/>
      <c r="J23" s="189"/>
      <c r="K23" s="189"/>
      <c r="L23" s="189"/>
      <c r="M23" s="188"/>
    </row>
    <row r="24" spans="1:13" ht="30" customHeight="1">
      <c r="A24" s="454" t="s">
        <v>140</v>
      </c>
      <c r="B24" s="453" t="s">
        <v>169</v>
      </c>
      <c r="C24" s="452">
        <v>53251094</v>
      </c>
      <c r="D24" s="410">
        <f>+D25+D26</f>
        <v>53411592.36</v>
      </c>
      <c r="E24" s="451">
        <v>0</v>
      </c>
      <c r="F24" s="451">
        <v>0</v>
      </c>
      <c r="G24" s="459"/>
      <c r="H24" s="459"/>
      <c r="I24" s="182"/>
      <c r="J24" s="182"/>
      <c r="K24" s="182"/>
      <c r="L24" s="180" t="s">
        <v>170</v>
      </c>
      <c r="M24" s="181" t="s">
        <v>146</v>
      </c>
    </row>
    <row r="25" spans="1:13" ht="49.5" customHeight="1">
      <c r="A25" s="448" t="s">
        <v>142</v>
      </c>
      <c r="B25" s="447" t="s">
        <v>175</v>
      </c>
      <c r="C25" s="446">
        <v>2000</v>
      </c>
      <c r="D25" s="409">
        <v>1574.43</v>
      </c>
      <c r="E25" s="445">
        <v>0</v>
      </c>
      <c r="F25" s="445">
        <v>0</v>
      </c>
      <c r="G25" s="434" t="s">
        <v>176</v>
      </c>
      <c r="H25" s="179" t="s">
        <v>177</v>
      </c>
      <c r="I25" s="199" t="s">
        <v>198</v>
      </c>
      <c r="J25" s="179">
        <v>0</v>
      </c>
      <c r="K25" s="179">
        <v>0</v>
      </c>
      <c r="L25" s="180" t="s">
        <v>170</v>
      </c>
      <c r="M25" s="181" t="s">
        <v>146</v>
      </c>
    </row>
    <row r="26" spans="1:13" ht="40.5" customHeight="1">
      <c r="A26" s="448" t="s">
        <v>142</v>
      </c>
      <c r="B26" s="447" t="s">
        <v>196</v>
      </c>
      <c r="C26" s="446">
        <v>53249094</v>
      </c>
      <c r="D26" s="409">
        <v>53410017.93</v>
      </c>
      <c r="E26" s="445">
        <v>0</v>
      </c>
      <c r="F26" s="445">
        <v>0</v>
      </c>
      <c r="G26" s="434" t="s">
        <v>159</v>
      </c>
      <c r="H26" s="433" t="s">
        <v>160</v>
      </c>
      <c r="I26" s="432">
        <v>720</v>
      </c>
      <c r="J26" s="432">
        <v>0</v>
      </c>
      <c r="K26" s="432">
        <v>0</v>
      </c>
      <c r="L26" s="183" t="s">
        <v>170</v>
      </c>
      <c r="M26" s="181" t="s">
        <v>146</v>
      </c>
    </row>
    <row r="27" spans="1:13" ht="26.25" customHeight="1">
      <c r="A27" s="197" t="s">
        <v>162</v>
      </c>
      <c r="B27" s="196" t="s">
        <v>1063</v>
      </c>
      <c r="C27" s="195"/>
      <c r="D27" s="195"/>
      <c r="E27" s="195"/>
      <c r="F27" s="195"/>
      <c r="G27" s="196"/>
      <c r="H27" s="195"/>
      <c r="I27" s="194"/>
      <c r="J27" s="194"/>
      <c r="K27" s="194"/>
      <c r="L27" s="194"/>
      <c r="M27" s="193"/>
    </row>
    <row r="28" spans="1:13" ht="25.5" customHeight="1">
      <c r="A28" s="192" t="s">
        <v>1064</v>
      </c>
      <c r="B28" s="191" t="s">
        <v>1065</v>
      </c>
      <c r="C28" s="190"/>
      <c r="D28" s="190"/>
      <c r="E28" s="190"/>
      <c r="F28" s="190"/>
      <c r="G28" s="191"/>
      <c r="H28" s="190"/>
      <c r="I28" s="189"/>
      <c r="J28" s="189"/>
      <c r="K28" s="189"/>
      <c r="L28" s="189"/>
      <c r="M28" s="188"/>
    </row>
    <row r="29" spans="1:13" ht="28.5" customHeight="1">
      <c r="A29" s="454" t="s">
        <v>140</v>
      </c>
      <c r="B29" s="453" t="s">
        <v>147</v>
      </c>
      <c r="C29" s="452">
        <v>30139759</v>
      </c>
      <c r="D29" s="410">
        <f>SUM(D30:D40)</f>
        <v>22837264.636</v>
      </c>
      <c r="E29" s="451">
        <v>25030000</v>
      </c>
      <c r="F29" s="451">
        <v>22030000</v>
      </c>
      <c r="G29" s="439"/>
      <c r="H29" s="438"/>
      <c r="I29" s="439"/>
      <c r="J29" s="439"/>
      <c r="K29" s="439"/>
      <c r="L29" s="180" t="s">
        <v>149</v>
      </c>
      <c r="M29" s="181" t="s">
        <v>146</v>
      </c>
    </row>
    <row r="30" spans="1:13" ht="27.75" customHeight="1">
      <c r="A30" s="448" t="s">
        <v>142</v>
      </c>
      <c r="B30" s="447" t="s">
        <v>185</v>
      </c>
      <c r="C30" s="446">
        <v>1595000</v>
      </c>
      <c r="D30" s="409">
        <v>1594981.75</v>
      </c>
      <c r="E30" s="445">
        <v>1000000</v>
      </c>
      <c r="F30" s="445">
        <v>1000000</v>
      </c>
      <c r="G30" s="443" t="s">
        <v>148</v>
      </c>
      <c r="H30" s="438">
        <v>140</v>
      </c>
      <c r="I30" s="438">
        <v>205</v>
      </c>
      <c r="J30" s="438">
        <v>270</v>
      </c>
      <c r="K30" s="438">
        <v>335</v>
      </c>
      <c r="L30" s="180" t="s">
        <v>149</v>
      </c>
      <c r="M30" s="181" t="s">
        <v>146</v>
      </c>
    </row>
    <row r="31" spans="1:13" ht="27.75" customHeight="1">
      <c r="A31" s="448" t="s">
        <v>142</v>
      </c>
      <c r="B31" s="447" t="s">
        <v>186</v>
      </c>
      <c r="C31" s="446">
        <v>4057000</v>
      </c>
      <c r="D31" s="409">
        <v>4001809.3</v>
      </c>
      <c r="E31" s="445">
        <v>3000000</v>
      </c>
      <c r="F31" s="445">
        <v>3000000</v>
      </c>
      <c r="G31" s="443" t="s">
        <v>150</v>
      </c>
      <c r="H31" s="431" t="s">
        <v>1066</v>
      </c>
      <c r="I31" s="431" t="s">
        <v>212</v>
      </c>
      <c r="J31" s="431" t="s">
        <v>1067</v>
      </c>
      <c r="K31" s="431" t="s">
        <v>1068</v>
      </c>
      <c r="L31" s="180" t="s">
        <v>149</v>
      </c>
      <c r="M31" s="181" t="s">
        <v>146</v>
      </c>
    </row>
    <row r="32" spans="1:13" ht="24" customHeight="1">
      <c r="A32" s="448" t="s">
        <v>142</v>
      </c>
      <c r="B32" s="447" t="s">
        <v>1069</v>
      </c>
      <c r="C32" s="446">
        <v>0</v>
      </c>
      <c r="D32" s="409">
        <v>0</v>
      </c>
      <c r="E32" s="445">
        <v>8000000</v>
      </c>
      <c r="F32" s="445">
        <v>8000000</v>
      </c>
      <c r="G32" s="443" t="s">
        <v>1070</v>
      </c>
      <c r="H32" s="430">
        <v>0</v>
      </c>
      <c r="I32" s="430" t="s">
        <v>151</v>
      </c>
      <c r="J32" s="431" t="s">
        <v>1071</v>
      </c>
      <c r="K32" s="431" t="s">
        <v>1071</v>
      </c>
      <c r="L32" s="180" t="s">
        <v>149</v>
      </c>
      <c r="M32" s="181" t="s">
        <v>146</v>
      </c>
    </row>
    <row r="33" spans="1:13" ht="24" customHeight="1">
      <c r="A33" s="448" t="s">
        <v>142</v>
      </c>
      <c r="B33" s="447" t="s">
        <v>187</v>
      </c>
      <c r="C33" s="446">
        <v>2000000</v>
      </c>
      <c r="D33" s="409">
        <v>1943177.67</v>
      </c>
      <c r="E33" s="445">
        <v>0</v>
      </c>
      <c r="F33" s="445">
        <v>0</v>
      </c>
      <c r="G33" s="443" t="s">
        <v>150</v>
      </c>
      <c r="H33" s="430">
        <v>0</v>
      </c>
      <c r="I33" s="429" t="s">
        <v>188</v>
      </c>
      <c r="J33" s="431">
        <v>0</v>
      </c>
      <c r="K33" s="431">
        <v>0</v>
      </c>
      <c r="L33" s="180" t="s">
        <v>149</v>
      </c>
      <c r="M33" s="181" t="s">
        <v>146</v>
      </c>
    </row>
    <row r="34" spans="1:13" ht="38.25" customHeight="1">
      <c r="A34" s="448" t="s">
        <v>142</v>
      </c>
      <c r="B34" s="447" t="s">
        <v>189</v>
      </c>
      <c r="C34" s="446">
        <v>12500000</v>
      </c>
      <c r="D34" s="409">
        <v>12022916.036</v>
      </c>
      <c r="E34" s="445">
        <v>3000000</v>
      </c>
      <c r="F34" s="445">
        <v>0</v>
      </c>
      <c r="G34" s="443" t="s">
        <v>150</v>
      </c>
      <c r="H34" s="430" t="s">
        <v>151</v>
      </c>
      <c r="I34" s="429" t="s">
        <v>1072</v>
      </c>
      <c r="J34" s="429" t="s">
        <v>1073</v>
      </c>
      <c r="K34" s="431">
        <v>0</v>
      </c>
      <c r="L34" s="180" t="s">
        <v>149</v>
      </c>
      <c r="M34" s="181" t="s">
        <v>146</v>
      </c>
    </row>
    <row r="35" spans="1:13" ht="21.75" customHeight="1">
      <c r="A35" s="448" t="s">
        <v>142</v>
      </c>
      <c r="B35" s="447" t="s">
        <v>190</v>
      </c>
      <c r="C35" s="446">
        <v>0</v>
      </c>
      <c r="D35" s="409">
        <v>0</v>
      </c>
      <c r="E35" s="445">
        <v>5300000</v>
      </c>
      <c r="F35" s="445">
        <v>5300000</v>
      </c>
      <c r="G35" s="443" t="s">
        <v>150</v>
      </c>
      <c r="H35" s="430" t="s">
        <v>151</v>
      </c>
      <c r="I35" s="438">
        <v>0</v>
      </c>
      <c r="J35" s="431" t="s">
        <v>152</v>
      </c>
      <c r="K35" s="428" t="s">
        <v>153</v>
      </c>
      <c r="L35" s="180" t="s">
        <v>149</v>
      </c>
      <c r="M35" s="181" t="s">
        <v>146</v>
      </c>
    </row>
    <row r="36" spans="1:13" ht="29.25" customHeight="1">
      <c r="A36" s="448" t="s">
        <v>142</v>
      </c>
      <c r="B36" s="447" t="s">
        <v>192</v>
      </c>
      <c r="C36" s="446">
        <v>0</v>
      </c>
      <c r="D36" s="409">
        <v>0</v>
      </c>
      <c r="E36" s="445">
        <v>0</v>
      </c>
      <c r="F36" s="445">
        <v>0</v>
      </c>
      <c r="G36" s="443" t="s">
        <v>154</v>
      </c>
      <c r="H36" s="431">
        <v>0</v>
      </c>
      <c r="I36" s="428" t="s">
        <v>191</v>
      </c>
      <c r="J36" s="431">
        <v>0</v>
      </c>
      <c r="K36" s="431">
        <v>0</v>
      </c>
      <c r="L36" s="180" t="s">
        <v>149</v>
      </c>
      <c r="M36" s="181" t="s">
        <v>146</v>
      </c>
    </row>
    <row r="37" spans="1:13" ht="23.25" customHeight="1">
      <c r="A37" s="448" t="s">
        <v>142</v>
      </c>
      <c r="B37" s="447" t="s">
        <v>193</v>
      </c>
      <c r="C37" s="446">
        <v>9337759</v>
      </c>
      <c r="D37" s="409">
        <v>2842325.3</v>
      </c>
      <c r="E37" s="445">
        <v>0</v>
      </c>
      <c r="F37" s="427">
        <v>0</v>
      </c>
      <c r="G37" s="426" t="s">
        <v>155</v>
      </c>
      <c r="H37" s="426">
        <v>1</v>
      </c>
      <c r="I37" s="426">
        <v>1</v>
      </c>
      <c r="J37" s="426">
        <v>0</v>
      </c>
      <c r="K37" s="426">
        <v>0</v>
      </c>
      <c r="L37" s="180" t="s">
        <v>149</v>
      </c>
      <c r="M37" s="181" t="s">
        <v>146</v>
      </c>
    </row>
    <row r="38" spans="1:13" ht="24">
      <c r="A38" s="448" t="s">
        <v>142</v>
      </c>
      <c r="B38" s="447" t="s">
        <v>194</v>
      </c>
      <c r="C38" s="446">
        <v>550000</v>
      </c>
      <c r="D38" s="409">
        <v>432054.58</v>
      </c>
      <c r="E38" s="445">
        <v>2050000</v>
      </c>
      <c r="F38" s="445">
        <v>2050000</v>
      </c>
      <c r="G38" s="438" t="s">
        <v>156</v>
      </c>
      <c r="H38" s="438">
        <v>1</v>
      </c>
      <c r="I38" s="438">
        <v>2</v>
      </c>
      <c r="J38" s="438">
        <v>3</v>
      </c>
      <c r="K38" s="438">
        <v>4</v>
      </c>
      <c r="L38" s="180" t="s">
        <v>149</v>
      </c>
      <c r="M38" s="181" t="s">
        <v>146</v>
      </c>
    </row>
    <row r="39" spans="1:13" ht="31.5" customHeight="1">
      <c r="A39" s="448" t="s">
        <v>142</v>
      </c>
      <c r="B39" s="447" t="s">
        <v>195</v>
      </c>
      <c r="C39" s="446">
        <v>0</v>
      </c>
      <c r="D39" s="409">
        <v>0</v>
      </c>
      <c r="E39" s="445">
        <v>1680000</v>
      </c>
      <c r="F39" s="445">
        <v>1680000</v>
      </c>
      <c r="G39" s="438" t="s">
        <v>157</v>
      </c>
      <c r="H39" s="438">
        <v>1333</v>
      </c>
      <c r="I39" s="438">
        <v>1850</v>
      </c>
      <c r="J39" s="438">
        <v>2130</v>
      </c>
      <c r="K39" s="438">
        <v>2450</v>
      </c>
      <c r="L39" s="180" t="s">
        <v>149</v>
      </c>
      <c r="M39" s="181" t="s">
        <v>146</v>
      </c>
    </row>
    <row r="40" spans="1:13" ht="36.75" customHeight="1">
      <c r="A40" s="448" t="s">
        <v>142</v>
      </c>
      <c r="B40" s="447" t="s">
        <v>197</v>
      </c>
      <c r="C40" s="446">
        <v>100000</v>
      </c>
      <c r="D40" s="409">
        <v>0</v>
      </c>
      <c r="E40" s="445">
        <v>1000000</v>
      </c>
      <c r="F40" s="445">
        <v>1000000</v>
      </c>
      <c r="G40" s="439" t="s">
        <v>1074</v>
      </c>
      <c r="H40" s="438">
        <v>0</v>
      </c>
      <c r="I40" s="438" t="s">
        <v>151</v>
      </c>
      <c r="J40" s="438">
        <v>1500</v>
      </c>
      <c r="K40" s="439">
        <v>1500</v>
      </c>
      <c r="L40" s="180" t="s">
        <v>149</v>
      </c>
      <c r="M40" s="181" t="s">
        <v>146</v>
      </c>
    </row>
    <row r="41" spans="1:13" ht="26.25" customHeight="1">
      <c r="A41" s="197" t="s">
        <v>1075</v>
      </c>
      <c r="B41" s="196" t="s">
        <v>1076</v>
      </c>
      <c r="C41" s="195"/>
      <c r="D41" s="195"/>
      <c r="E41" s="195"/>
      <c r="F41" s="195"/>
      <c r="G41" s="196"/>
      <c r="H41" s="195"/>
      <c r="I41" s="194"/>
      <c r="J41" s="194"/>
      <c r="K41" s="194"/>
      <c r="L41" s="194"/>
      <c r="M41" s="193"/>
    </row>
    <row r="42" spans="1:13" ht="24">
      <c r="A42" s="192" t="s">
        <v>1077</v>
      </c>
      <c r="B42" s="191" t="s">
        <v>1078</v>
      </c>
      <c r="C42" s="190"/>
      <c r="D42" s="190"/>
      <c r="E42" s="190"/>
      <c r="F42" s="190"/>
      <c r="G42" s="191"/>
      <c r="H42" s="190"/>
      <c r="I42" s="189"/>
      <c r="J42" s="189"/>
      <c r="K42" s="189"/>
      <c r="L42" s="189"/>
      <c r="M42" s="188"/>
    </row>
    <row r="43" spans="1:13" ht="12.75">
      <c r="A43" s="454" t="s">
        <v>140</v>
      </c>
      <c r="B43" s="453" t="s">
        <v>169</v>
      </c>
      <c r="C43" s="452">
        <v>2000</v>
      </c>
      <c r="D43" s="410">
        <f>+D44</f>
        <v>1750</v>
      </c>
      <c r="E43" s="451">
        <v>0</v>
      </c>
      <c r="F43" s="451">
        <v>0</v>
      </c>
      <c r="G43" s="459"/>
      <c r="H43" s="459"/>
      <c r="I43" s="182"/>
      <c r="J43" s="182"/>
      <c r="K43" s="182"/>
      <c r="L43" s="180" t="s">
        <v>170</v>
      </c>
      <c r="M43" s="181" t="s">
        <v>146</v>
      </c>
    </row>
    <row r="44" spans="1:13" ht="27" customHeight="1">
      <c r="A44" s="448" t="s">
        <v>142</v>
      </c>
      <c r="B44" s="447" t="s">
        <v>1079</v>
      </c>
      <c r="C44" s="446">
        <v>2000</v>
      </c>
      <c r="D44" s="409">
        <v>1750</v>
      </c>
      <c r="E44" s="445">
        <v>0</v>
      </c>
      <c r="F44" s="445">
        <v>0</v>
      </c>
      <c r="G44" s="434" t="s">
        <v>1080</v>
      </c>
      <c r="H44" s="179" t="s">
        <v>1081</v>
      </c>
      <c r="I44" s="199" t="s">
        <v>198</v>
      </c>
      <c r="J44" s="179">
        <v>0</v>
      </c>
      <c r="K44" s="179">
        <v>0</v>
      </c>
      <c r="L44" s="180" t="s">
        <v>170</v>
      </c>
      <c r="M44" s="181" t="s">
        <v>146</v>
      </c>
    </row>
    <row r="45" spans="1:13" ht="16.5" customHeight="1">
      <c r="A45" s="187" t="s">
        <v>1082</v>
      </c>
      <c r="B45" s="186" t="s">
        <v>1083</v>
      </c>
      <c r="C45" s="185"/>
      <c r="D45" s="185"/>
      <c r="E45" s="185"/>
      <c r="F45" s="185"/>
      <c r="G45" s="186"/>
      <c r="H45" s="185"/>
      <c r="I45" s="184"/>
      <c r="J45" s="184"/>
      <c r="K45" s="184"/>
      <c r="L45" s="184"/>
      <c r="M45" s="198"/>
    </row>
    <row r="46" spans="1:13" ht="27.75" customHeight="1">
      <c r="A46" s="192" t="s">
        <v>1084</v>
      </c>
      <c r="B46" s="191" t="s">
        <v>1085</v>
      </c>
      <c r="C46" s="190"/>
      <c r="D46" s="190"/>
      <c r="E46" s="190"/>
      <c r="F46" s="190"/>
      <c r="G46" s="191"/>
      <c r="H46" s="190"/>
      <c r="I46" s="189"/>
      <c r="J46" s="189"/>
      <c r="K46" s="189"/>
      <c r="L46" s="189"/>
      <c r="M46" s="188"/>
    </row>
    <row r="47" spans="1:13" ht="12.75">
      <c r="A47" s="454" t="s">
        <v>140</v>
      </c>
      <c r="B47" s="453" t="s">
        <v>163</v>
      </c>
      <c r="C47" s="452">
        <v>600000</v>
      </c>
      <c r="D47" s="410">
        <f>+D48</f>
        <v>399579.59</v>
      </c>
      <c r="E47" s="451">
        <v>2375000</v>
      </c>
      <c r="F47" s="451">
        <v>2375000</v>
      </c>
      <c r="G47" s="178"/>
      <c r="H47" s="179"/>
      <c r="I47" s="178"/>
      <c r="J47" s="178"/>
      <c r="K47" s="178"/>
      <c r="L47" s="180" t="s">
        <v>161</v>
      </c>
      <c r="M47" s="181" t="s">
        <v>146</v>
      </c>
    </row>
    <row r="48" spans="1:13" ht="36">
      <c r="A48" s="448" t="s">
        <v>142</v>
      </c>
      <c r="B48" s="447" t="s">
        <v>164</v>
      </c>
      <c r="C48" s="446">
        <v>600000</v>
      </c>
      <c r="D48" s="409">
        <v>399579.59</v>
      </c>
      <c r="E48" s="445">
        <v>2375000</v>
      </c>
      <c r="F48" s="445">
        <v>2375000</v>
      </c>
      <c r="G48" s="439" t="s">
        <v>165</v>
      </c>
      <c r="H48" s="438" t="s">
        <v>166</v>
      </c>
      <c r="I48" s="425">
        <v>0.4</v>
      </c>
      <c r="J48" s="425">
        <v>0.7</v>
      </c>
      <c r="K48" s="424" t="s">
        <v>167</v>
      </c>
      <c r="L48" s="180" t="s">
        <v>161</v>
      </c>
      <c r="M48" s="181" t="s">
        <v>168</v>
      </c>
    </row>
    <row r="49" spans="1:13" ht="21" customHeight="1">
      <c r="A49" s="454" t="s">
        <v>140</v>
      </c>
      <c r="B49" s="453" t="s">
        <v>171</v>
      </c>
      <c r="C49" s="452">
        <v>200000</v>
      </c>
      <c r="D49" s="410">
        <f>+D50</f>
        <v>0</v>
      </c>
      <c r="E49" s="451">
        <v>200000</v>
      </c>
      <c r="F49" s="451">
        <v>200000</v>
      </c>
      <c r="G49" s="423"/>
      <c r="H49" s="422"/>
      <c r="I49" s="421"/>
      <c r="J49" s="421"/>
      <c r="K49" s="420"/>
      <c r="L49" s="180"/>
      <c r="M49" s="181"/>
    </row>
    <row r="50" spans="1:13" ht="37.5" customHeight="1" thickBot="1">
      <c r="A50" s="419" t="s">
        <v>142</v>
      </c>
      <c r="B50" s="418" t="s">
        <v>172</v>
      </c>
      <c r="C50" s="417">
        <v>200000</v>
      </c>
      <c r="D50" s="408">
        <v>0</v>
      </c>
      <c r="E50" s="416">
        <v>200000</v>
      </c>
      <c r="F50" s="416">
        <v>200000</v>
      </c>
      <c r="G50" s="415" t="s">
        <v>173</v>
      </c>
      <c r="H50" s="415" t="s">
        <v>174</v>
      </c>
      <c r="I50" s="414">
        <v>0.25</v>
      </c>
      <c r="J50" s="414">
        <v>0.25</v>
      </c>
      <c r="K50" s="414">
        <v>0.5</v>
      </c>
      <c r="L50" s="413" t="s">
        <v>145</v>
      </c>
      <c r="M50" s="412" t="s">
        <v>146</v>
      </c>
    </row>
  </sheetData>
  <sheetProtection/>
  <mergeCells count="9">
    <mergeCell ref="C9:C10"/>
    <mergeCell ref="I9:K9"/>
    <mergeCell ref="L9:M10"/>
    <mergeCell ref="B9:B10"/>
    <mergeCell ref="F9:F10"/>
    <mergeCell ref="E9:E10"/>
    <mergeCell ref="D9:D10"/>
    <mergeCell ref="G9:G10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headerFooter>
    <oddHeader>&amp;C&amp;P/&amp;N</oddHeader>
  </headerFooter>
  <rowBreaks count="1" manualBreakCount="1">
    <brk id="27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37">
      <selection activeCell="E37" sqref="E37"/>
    </sheetView>
  </sheetViews>
  <sheetFormatPr defaultColWidth="9.140625" defaultRowHeight="12.75"/>
  <cols>
    <col min="2" max="2" width="10.7109375" style="0" customWidth="1"/>
    <col min="3" max="3" width="12.00390625" style="0" customWidth="1"/>
    <col min="4" max="4" width="14.421875" style="0" customWidth="1"/>
    <col min="5" max="5" width="17.421875" style="0" customWidth="1"/>
    <col min="6" max="6" width="18.57421875" style="0" customWidth="1"/>
    <col min="7" max="7" width="18.421875" style="0" customWidth="1"/>
    <col min="8" max="8" width="18.7109375" style="0" customWidth="1"/>
    <col min="9" max="9" width="19.00390625" style="0" customWidth="1"/>
    <col min="10" max="10" width="11.421875" style="0" customWidth="1"/>
  </cols>
  <sheetData>
    <row r="1" spans="6:7" ht="12.75">
      <c r="F1" s="15"/>
      <c r="G1" s="7"/>
    </row>
    <row r="2" spans="1:10" ht="20.25">
      <c r="A2" s="101"/>
      <c r="B2" s="702" t="s">
        <v>1038</v>
      </c>
      <c r="C2" s="702"/>
      <c r="D2" s="702"/>
      <c r="E2" s="702"/>
      <c r="F2" s="702"/>
      <c r="G2" s="702"/>
      <c r="H2" s="702"/>
      <c r="I2" s="702"/>
      <c r="J2" s="702"/>
    </row>
    <row r="3" spans="1:10" ht="20.25">
      <c r="A3" s="101"/>
      <c r="B3" s="204"/>
      <c r="C3" s="204"/>
      <c r="D3" s="204"/>
      <c r="E3" s="204"/>
      <c r="F3" s="15" t="s">
        <v>857</v>
      </c>
      <c r="G3" s="204"/>
      <c r="H3" s="204"/>
      <c r="I3" s="204"/>
      <c r="J3" s="204"/>
    </row>
    <row r="4" spans="1:10" ht="10.5" customHeight="1">
      <c r="A4" s="101"/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4.25">
      <c r="A5" s="20" t="s">
        <v>278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ht="14.25">
      <c r="A6" s="20" t="s">
        <v>277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ht="12.75">
      <c r="A7" s="156"/>
      <c r="B7" s="215"/>
      <c r="C7" s="215"/>
      <c r="D7" s="215"/>
      <c r="E7" s="215"/>
      <c r="F7" s="215"/>
      <c r="G7" s="215"/>
      <c r="H7" s="215"/>
      <c r="I7" s="215"/>
      <c r="J7" s="215"/>
    </row>
    <row r="8" spans="1:10" ht="15.75">
      <c r="A8" s="378" t="s">
        <v>852</v>
      </c>
      <c r="B8" s="245"/>
      <c r="C8" s="245"/>
      <c r="D8" s="245"/>
      <c r="E8" s="246"/>
      <c r="F8" s="246"/>
      <c r="G8" s="246"/>
      <c r="H8" s="246"/>
      <c r="I8" s="246"/>
      <c r="J8" s="245"/>
    </row>
    <row r="9" spans="1:10" ht="14.25">
      <c r="A9" s="214"/>
      <c r="B9" s="231"/>
      <c r="C9" s="231"/>
      <c r="D9" s="231"/>
      <c r="E9" s="232"/>
      <c r="F9" s="232"/>
      <c r="G9" s="232"/>
      <c r="H9" s="232"/>
      <c r="I9" s="232"/>
      <c r="J9" s="231"/>
    </row>
    <row r="10" spans="1:10" ht="57">
      <c r="A10" s="102" t="s">
        <v>4</v>
      </c>
      <c r="B10" s="102" t="s">
        <v>5</v>
      </c>
      <c r="C10" s="102" t="s">
        <v>6</v>
      </c>
      <c r="D10" s="102" t="s">
        <v>7</v>
      </c>
      <c r="E10" s="103" t="s">
        <v>8</v>
      </c>
      <c r="F10" s="103" t="s">
        <v>9</v>
      </c>
      <c r="G10" s="103" t="s">
        <v>10</v>
      </c>
      <c r="H10" s="103" t="s">
        <v>230</v>
      </c>
      <c r="I10" s="103" t="s">
        <v>11</v>
      </c>
      <c r="J10" s="102" t="s">
        <v>13</v>
      </c>
    </row>
    <row r="11" spans="1:10" ht="15">
      <c r="A11" s="693">
        <v>1</v>
      </c>
      <c r="B11" s="694" t="s">
        <v>14</v>
      </c>
      <c r="C11" s="104"/>
      <c r="D11" s="123">
        <v>0</v>
      </c>
      <c r="E11" s="229">
        <v>0</v>
      </c>
      <c r="F11" s="229">
        <v>0</v>
      </c>
      <c r="G11" s="229">
        <v>0</v>
      </c>
      <c r="H11" s="229">
        <v>0</v>
      </c>
      <c r="I11" s="105"/>
      <c r="J11" s="107"/>
    </row>
    <row r="12" spans="1:10" ht="27" customHeight="1">
      <c r="A12" s="693"/>
      <c r="B12" s="694"/>
      <c r="C12" s="108"/>
      <c r="D12" s="108"/>
      <c r="E12" s="228"/>
      <c r="F12" s="228"/>
      <c r="G12" s="228"/>
      <c r="H12" s="228"/>
      <c r="I12" s="109"/>
      <c r="J12" s="111"/>
    </row>
    <row r="13" spans="1:10" ht="15">
      <c r="A13" s="693"/>
      <c r="B13" s="694"/>
      <c r="C13" s="115" t="s">
        <v>16</v>
      </c>
      <c r="D13" s="116"/>
      <c r="E13" s="227">
        <f>SUM(E11:E12)</f>
        <v>0</v>
      </c>
      <c r="F13" s="227">
        <f>SUM(F11:F12)</f>
        <v>0</v>
      </c>
      <c r="G13" s="227">
        <f>SUM(G11:G12)</f>
        <v>0</v>
      </c>
      <c r="H13" s="227">
        <f>SUM(H11:H12)</f>
        <v>0</v>
      </c>
      <c r="I13" s="703"/>
      <c r="J13" s="704"/>
    </row>
    <row r="14" spans="1:10" ht="28.5">
      <c r="A14" s="693">
        <v>2</v>
      </c>
      <c r="B14" s="694" t="s">
        <v>17</v>
      </c>
      <c r="C14" s="104" t="s">
        <v>15</v>
      </c>
      <c r="D14" s="167" t="s">
        <v>201</v>
      </c>
      <c r="E14" s="229">
        <v>21333333.33</v>
      </c>
      <c r="F14" s="229">
        <v>1333333.32</v>
      </c>
      <c r="G14" s="229">
        <v>0</v>
      </c>
      <c r="H14" s="229">
        <f>+E14-F14+G14</f>
        <v>20000000.009999998</v>
      </c>
      <c r="I14" s="105"/>
      <c r="J14" s="117" t="s">
        <v>202</v>
      </c>
    </row>
    <row r="15" spans="1:10" ht="30">
      <c r="A15" s="693"/>
      <c r="B15" s="694"/>
      <c r="C15" s="108" t="s">
        <v>203</v>
      </c>
      <c r="D15" s="168" t="s">
        <v>204</v>
      </c>
      <c r="E15" s="228">
        <v>12579155</v>
      </c>
      <c r="F15" s="228">
        <v>0</v>
      </c>
      <c r="G15" s="228">
        <v>46087511.67</v>
      </c>
      <c r="H15" s="229">
        <f>+E15-F15+G15</f>
        <v>58666666.67</v>
      </c>
      <c r="I15" s="109"/>
      <c r="J15" s="169" t="s">
        <v>205</v>
      </c>
    </row>
    <row r="16" spans="1:10" ht="15">
      <c r="A16" s="693"/>
      <c r="B16" s="694"/>
      <c r="C16" s="130"/>
      <c r="D16" s="130"/>
      <c r="E16" s="226"/>
      <c r="F16" s="226"/>
      <c r="G16" s="226"/>
      <c r="H16" s="226"/>
      <c r="I16" s="131"/>
      <c r="J16" s="132"/>
    </row>
    <row r="17" spans="1:10" ht="15">
      <c r="A17" s="693"/>
      <c r="B17" s="694"/>
      <c r="C17" s="130"/>
      <c r="D17" s="130"/>
      <c r="E17" s="226"/>
      <c r="F17" s="226"/>
      <c r="G17" s="226"/>
      <c r="H17" s="226"/>
      <c r="I17" s="131"/>
      <c r="J17" s="132"/>
    </row>
    <row r="18" spans="1:10" ht="15">
      <c r="A18" s="693"/>
      <c r="B18" s="694"/>
      <c r="C18" s="112"/>
      <c r="D18" s="112"/>
      <c r="E18" s="225"/>
      <c r="F18" s="225"/>
      <c r="G18" s="225"/>
      <c r="H18" s="225"/>
      <c r="I18" s="113"/>
      <c r="J18" s="114"/>
    </row>
    <row r="19" spans="1:10" ht="14.25">
      <c r="A19" s="693"/>
      <c r="B19" s="694"/>
      <c r="C19" s="115" t="s">
        <v>16</v>
      </c>
      <c r="D19" s="201">
        <v>80000000</v>
      </c>
      <c r="E19" s="227">
        <f>SUM(E14:E18)</f>
        <v>33912488.33</v>
      </c>
      <c r="F19" s="227">
        <f>SUM(F14:F18)</f>
        <v>1333333.32</v>
      </c>
      <c r="G19" s="227">
        <f>SUM(G14:G18)</f>
        <v>46087511.67</v>
      </c>
      <c r="H19" s="227">
        <f>SUM(H14:H18)</f>
        <v>78666666.68</v>
      </c>
      <c r="I19" s="695"/>
      <c r="J19" s="696"/>
    </row>
    <row r="20" spans="1:10" ht="14.25">
      <c r="A20" s="699" t="s">
        <v>18</v>
      </c>
      <c r="B20" s="700"/>
      <c r="C20" s="701"/>
      <c r="D20" s="202">
        <f>+D19</f>
        <v>80000000</v>
      </c>
      <c r="E20" s="227">
        <f>+E13+E19</f>
        <v>33912488.33</v>
      </c>
      <c r="F20" s="227">
        <f>+F13+F19</f>
        <v>1333333.32</v>
      </c>
      <c r="G20" s="227">
        <f>+G13+G19</f>
        <v>46087511.67</v>
      </c>
      <c r="H20" s="227">
        <f>+H13+H19</f>
        <v>78666666.68</v>
      </c>
      <c r="I20" s="697"/>
      <c r="J20" s="698"/>
    </row>
    <row r="21" spans="1:10" ht="15">
      <c r="A21" s="693">
        <v>3</v>
      </c>
      <c r="B21" s="694" t="s">
        <v>19</v>
      </c>
      <c r="C21" s="104"/>
      <c r="D21" s="104"/>
      <c r="E21" s="229"/>
      <c r="F21" s="229"/>
      <c r="G21" s="229"/>
      <c r="H21" s="229"/>
      <c r="I21" s="105"/>
      <c r="J21" s="106"/>
    </row>
    <row r="22" spans="1:10" ht="15">
      <c r="A22" s="693"/>
      <c r="B22" s="705"/>
      <c r="C22" s="108"/>
      <c r="D22" s="108"/>
      <c r="E22" s="228"/>
      <c r="F22" s="228"/>
      <c r="G22" s="228"/>
      <c r="H22" s="228"/>
      <c r="I22" s="109"/>
      <c r="J22" s="110"/>
    </row>
    <row r="23" spans="1:10" ht="15">
      <c r="A23" s="693"/>
      <c r="B23" s="705"/>
      <c r="C23" s="118"/>
      <c r="D23" s="118"/>
      <c r="E23" s="224"/>
      <c r="F23" s="224"/>
      <c r="G23" s="224"/>
      <c r="H23" s="224"/>
      <c r="I23" s="119"/>
      <c r="J23" s="120"/>
    </row>
    <row r="24" spans="1:10" ht="15">
      <c r="A24" s="693"/>
      <c r="B24" s="694"/>
      <c r="C24" s="121" t="s">
        <v>16</v>
      </c>
      <c r="D24" s="116"/>
      <c r="E24" s="223"/>
      <c r="F24" s="223"/>
      <c r="G24" s="223"/>
      <c r="H24" s="223"/>
      <c r="I24" s="703"/>
      <c r="J24" s="704"/>
    </row>
    <row r="25" spans="1:10" ht="15">
      <c r="A25" s="693">
        <v>4</v>
      </c>
      <c r="B25" s="694" t="s">
        <v>20</v>
      </c>
      <c r="C25" s="104"/>
      <c r="D25" s="104"/>
      <c r="E25" s="229"/>
      <c r="F25" s="229"/>
      <c r="G25" s="229"/>
      <c r="H25" s="229"/>
      <c r="I25" s="105"/>
      <c r="J25" s="106"/>
    </row>
    <row r="26" spans="1:10" ht="15">
      <c r="A26" s="693"/>
      <c r="B26" s="694"/>
      <c r="C26" s="108"/>
      <c r="D26" s="108"/>
      <c r="E26" s="228"/>
      <c r="F26" s="228"/>
      <c r="G26" s="228"/>
      <c r="H26" s="228"/>
      <c r="I26" s="109"/>
      <c r="J26" s="110"/>
    </row>
    <row r="27" spans="1:10" ht="15">
      <c r="A27" s="693"/>
      <c r="B27" s="694"/>
      <c r="C27" s="112"/>
      <c r="D27" s="112"/>
      <c r="E27" s="225"/>
      <c r="F27" s="225"/>
      <c r="G27" s="225"/>
      <c r="H27" s="225"/>
      <c r="I27" s="113"/>
      <c r="J27" s="114"/>
    </row>
    <row r="28" spans="1:10" ht="14.25">
      <c r="A28" s="693"/>
      <c r="B28" s="694"/>
      <c r="C28" s="115" t="s">
        <v>16</v>
      </c>
      <c r="D28" s="116"/>
      <c r="E28" s="223"/>
      <c r="F28" s="223"/>
      <c r="G28" s="223"/>
      <c r="H28" s="223"/>
      <c r="I28" s="706"/>
      <c r="J28" s="696"/>
    </row>
    <row r="29" spans="1:10" ht="14.25">
      <c r="A29" s="710" t="s">
        <v>21</v>
      </c>
      <c r="B29" s="710"/>
      <c r="C29" s="710"/>
      <c r="D29" s="200">
        <f>+D24+D28</f>
        <v>0</v>
      </c>
      <c r="E29" s="223"/>
      <c r="F29" s="223"/>
      <c r="G29" s="223"/>
      <c r="H29" s="223"/>
      <c r="I29" s="707"/>
      <c r="J29" s="708"/>
    </row>
    <row r="30" spans="1:10" ht="14.25">
      <c r="A30" s="710" t="s">
        <v>22</v>
      </c>
      <c r="B30" s="710"/>
      <c r="C30" s="710"/>
      <c r="D30" s="203">
        <f>+D13+D20+D29</f>
        <v>80000000</v>
      </c>
      <c r="E30" s="222">
        <f>E20+E29</f>
        <v>33912488.33</v>
      </c>
      <c r="F30" s="222">
        <f>F20+F29</f>
        <v>1333333.32</v>
      </c>
      <c r="G30" s="222">
        <f>G20+G29</f>
        <v>46087511.67</v>
      </c>
      <c r="H30" s="222">
        <f>H20+H29</f>
        <v>78666666.68</v>
      </c>
      <c r="I30" s="709"/>
      <c r="J30" s="698"/>
    </row>
    <row r="33" spans="1:6" ht="15.75">
      <c r="A33" s="378" t="s">
        <v>853</v>
      </c>
      <c r="B33" s="245"/>
      <c r="C33" s="245"/>
      <c r="D33" s="245"/>
      <c r="E33" s="246"/>
      <c r="F33" s="246"/>
    </row>
    <row r="34" spans="1:6" ht="14.25">
      <c r="A34" s="214"/>
      <c r="B34" s="245"/>
      <c r="C34" s="245"/>
      <c r="D34" s="245"/>
      <c r="E34" s="246"/>
      <c r="F34" s="246"/>
    </row>
    <row r="35" spans="1:8" ht="28.5">
      <c r="A35" s="102" t="s">
        <v>4</v>
      </c>
      <c r="B35" s="208" t="s">
        <v>245</v>
      </c>
      <c r="C35" s="711" t="s">
        <v>261</v>
      </c>
      <c r="D35" s="712"/>
      <c r="E35" s="208" t="s">
        <v>262</v>
      </c>
      <c r="F35" s="208" t="s">
        <v>263</v>
      </c>
      <c r="G35" s="208" t="s">
        <v>264</v>
      </c>
      <c r="H35" s="208" t="s">
        <v>265</v>
      </c>
    </row>
    <row r="36" spans="1:8" ht="14.25">
      <c r="A36" s="207">
        <v>1</v>
      </c>
      <c r="B36" s="207">
        <v>2</v>
      </c>
      <c r="C36" s="713">
        <v>3</v>
      </c>
      <c r="D36" s="714"/>
      <c r="E36" s="207">
        <v>4</v>
      </c>
      <c r="F36" s="207">
        <v>5</v>
      </c>
      <c r="G36" s="207">
        <v>6</v>
      </c>
      <c r="H36" s="207" t="s">
        <v>266</v>
      </c>
    </row>
    <row r="37" spans="1:8" ht="15">
      <c r="A37" s="715">
        <v>1</v>
      </c>
      <c r="B37" s="694" t="s">
        <v>267</v>
      </c>
      <c r="C37" s="206" t="s">
        <v>268</v>
      </c>
      <c r="D37" s="106" t="s">
        <v>269</v>
      </c>
      <c r="E37" s="229">
        <v>56408.44</v>
      </c>
      <c r="F37" s="229">
        <v>1328783.72</v>
      </c>
      <c r="G37" s="229">
        <v>1031042.66</v>
      </c>
      <c r="H37" s="229">
        <f>+E37+F37-G37</f>
        <v>354149.4999999999</v>
      </c>
    </row>
    <row r="38" spans="1:8" ht="15">
      <c r="A38" s="716"/>
      <c r="B38" s="694"/>
      <c r="C38" s="205" t="s">
        <v>270</v>
      </c>
      <c r="D38" s="114" t="s">
        <v>271</v>
      </c>
      <c r="E38" s="113"/>
      <c r="F38" s="225"/>
      <c r="G38" s="225"/>
      <c r="H38" s="225"/>
    </row>
    <row r="39" spans="1:8" ht="31.5" customHeight="1">
      <c r="A39" s="717"/>
      <c r="B39" s="694"/>
      <c r="C39" s="718" t="s">
        <v>272</v>
      </c>
      <c r="D39" s="719"/>
      <c r="E39" s="254">
        <f>SUM(E37:E38)</f>
        <v>56408.44</v>
      </c>
      <c r="F39" s="254">
        <f>SUM(F37:F38)</f>
        <v>1328783.72</v>
      </c>
      <c r="G39" s="254">
        <f>SUM(G37:G38)</f>
        <v>1031042.66</v>
      </c>
      <c r="H39" s="254">
        <f>SUM(H37:H38)</f>
        <v>354149.4999999999</v>
      </c>
    </row>
    <row r="40" spans="1:8" ht="15">
      <c r="A40" s="715">
        <v>2</v>
      </c>
      <c r="B40" s="694" t="s">
        <v>273</v>
      </c>
      <c r="C40" s="206" t="s">
        <v>274</v>
      </c>
      <c r="D40" s="106" t="s">
        <v>269</v>
      </c>
      <c r="E40" s="106"/>
      <c r="F40" s="106"/>
      <c r="G40" s="106"/>
      <c r="H40" s="106"/>
    </row>
    <row r="41" spans="1:8" ht="15">
      <c r="A41" s="716"/>
      <c r="B41" s="694"/>
      <c r="C41" s="205" t="s">
        <v>275</v>
      </c>
      <c r="D41" s="114" t="s">
        <v>271</v>
      </c>
      <c r="E41" s="114"/>
      <c r="F41" s="114"/>
      <c r="G41" s="114"/>
      <c r="H41" s="114"/>
    </row>
    <row r="42" spans="1:8" ht="30" customHeight="1">
      <c r="A42" s="717"/>
      <c r="B42" s="694"/>
      <c r="C42" s="720" t="s">
        <v>276</v>
      </c>
      <c r="D42" s="721"/>
      <c r="E42" s="244"/>
      <c r="F42" s="244"/>
      <c r="G42" s="244"/>
      <c r="H42" s="244"/>
    </row>
    <row r="45" spans="1:4" ht="15.75">
      <c r="A45" s="378" t="s">
        <v>854</v>
      </c>
      <c r="B45" s="245"/>
      <c r="C45" s="245"/>
      <c r="D45" s="245"/>
    </row>
    <row r="46" spans="1:4" ht="14.25">
      <c r="A46" s="214"/>
      <c r="B46" s="245"/>
      <c r="C46" s="245"/>
      <c r="D46" s="245"/>
    </row>
    <row r="47" spans="1:9" ht="15">
      <c r="A47" s="247" t="s">
        <v>253</v>
      </c>
      <c r="B47" s="248"/>
      <c r="C47" s="248"/>
      <c r="D47" s="249"/>
      <c r="E47" s="219"/>
      <c r="F47" s="20"/>
      <c r="G47" s="20"/>
      <c r="H47" s="20"/>
      <c r="I47" s="20"/>
    </row>
    <row r="48" spans="1:9" ht="15">
      <c r="A48" s="250" t="s">
        <v>254</v>
      </c>
      <c r="B48" s="251"/>
      <c r="C48" s="251"/>
      <c r="D48" s="252"/>
      <c r="E48" s="219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19" t="s">
        <v>233</v>
      </c>
      <c r="G49" s="20"/>
      <c r="H49" s="20"/>
      <c r="I49" s="20"/>
    </row>
    <row r="50" spans="1:9" ht="14.25">
      <c r="A50" s="20" t="s">
        <v>255</v>
      </c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 t="s">
        <v>256</v>
      </c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 t="s">
        <v>257</v>
      </c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 t="s">
        <v>258</v>
      </c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 t="s">
        <v>259</v>
      </c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 t="s">
        <v>260</v>
      </c>
      <c r="B55" s="20"/>
      <c r="C55" s="20"/>
      <c r="D55" s="20"/>
      <c r="E55" s="20"/>
      <c r="F55" s="20"/>
      <c r="G55" s="20"/>
      <c r="H55" s="20"/>
      <c r="I55" s="20"/>
    </row>
    <row r="56" spans="1:9" ht="15">
      <c r="A56" s="14" t="s">
        <v>240</v>
      </c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8.5">
      <c r="A58" s="20"/>
      <c r="B58" s="157" t="s">
        <v>241</v>
      </c>
      <c r="C58" s="157" t="s">
        <v>242</v>
      </c>
      <c r="D58" s="157" t="s">
        <v>243</v>
      </c>
      <c r="E58" s="157" t="s">
        <v>244</v>
      </c>
      <c r="F58" s="157" t="s">
        <v>245</v>
      </c>
      <c r="G58" s="157" t="s">
        <v>246</v>
      </c>
      <c r="H58" s="212" t="s">
        <v>1039</v>
      </c>
      <c r="I58" s="213" t="s">
        <v>1040</v>
      </c>
    </row>
    <row r="59" spans="1:9" ht="14.25">
      <c r="A59" s="20"/>
      <c r="B59" s="157">
        <v>1</v>
      </c>
      <c r="C59" s="157">
        <v>2017</v>
      </c>
      <c r="D59" s="217">
        <v>2.25</v>
      </c>
      <c r="E59" s="70">
        <v>0</v>
      </c>
      <c r="F59" s="70">
        <v>181426.36</v>
      </c>
      <c r="G59" s="70">
        <f aca="true" t="shared" si="0" ref="G59:G64">+E59+F59</f>
        <v>181426.36</v>
      </c>
      <c r="H59" s="70">
        <v>0</v>
      </c>
      <c r="I59" s="70">
        <v>181426.36</v>
      </c>
    </row>
    <row r="60" spans="1:9" ht="14.25">
      <c r="A60" s="20"/>
      <c r="B60" s="157">
        <v>2</v>
      </c>
      <c r="C60" s="218" t="s">
        <v>247</v>
      </c>
      <c r="D60" s="217">
        <v>2.25</v>
      </c>
      <c r="E60" s="70">
        <v>1333333.32</v>
      </c>
      <c r="F60" s="70">
        <v>475325.08</v>
      </c>
      <c r="G60" s="70">
        <f t="shared" si="0"/>
        <v>1808658.4000000001</v>
      </c>
      <c r="H60" s="70">
        <v>1333333.32</v>
      </c>
      <c r="I60" s="70">
        <v>518246.54</v>
      </c>
    </row>
    <row r="61" spans="1:9" ht="14.25">
      <c r="A61" s="20"/>
      <c r="B61" s="157">
        <v>3</v>
      </c>
      <c r="C61" s="218" t="s">
        <v>248</v>
      </c>
      <c r="D61" s="217">
        <v>2.25</v>
      </c>
      <c r="E61" s="70">
        <v>5333333.28</v>
      </c>
      <c r="F61" s="70">
        <v>394739.72</v>
      </c>
      <c r="G61" s="70">
        <f t="shared" si="0"/>
        <v>5728073</v>
      </c>
      <c r="H61" s="70">
        <v>0</v>
      </c>
      <c r="I61" s="70">
        <v>0</v>
      </c>
    </row>
    <row r="62" spans="1:9" ht="14.25">
      <c r="A62" s="20"/>
      <c r="B62" s="157">
        <v>4</v>
      </c>
      <c r="C62" s="218" t="s">
        <v>249</v>
      </c>
      <c r="D62" s="217">
        <v>2.25</v>
      </c>
      <c r="E62" s="70">
        <v>5333333.28</v>
      </c>
      <c r="F62" s="70">
        <v>274865.85</v>
      </c>
      <c r="G62" s="70">
        <f t="shared" si="0"/>
        <v>5608199.13</v>
      </c>
      <c r="H62" s="70">
        <v>0</v>
      </c>
      <c r="I62" s="70">
        <v>0</v>
      </c>
    </row>
    <row r="63" spans="1:9" ht="14.25">
      <c r="A63" s="20"/>
      <c r="B63" s="157">
        <v>5</v>
      </c>
      <c r="C63" s="218" t="s">
        <v>250</v>
      </c>
      <c r="D63" s="217">
        <v>2.25</v>
      </c>
      <c r="E63" s="70">
        <v>5333333.28</v>
      </c>
      <c r="F63" s="70">
        <v>154738.17</v>
      </c>
      <c r="G63" s="70">
        <f t="shared" si="0"/>
        <v>5488071.45</v>
      </c>
      <c r="H63" s="70">
        <v>0</v>
      </c>
      <c r="I63" s="70">
        <v>0</v>
      </c>
    </row>
    <row r="64" spans="1:9" ht="14.25">
      <c r="A64" s="20"/>
      <c r="B64" s="157">
        <v>6</v>
      </c>
      <c r="C64" s="216" t="s">
        <v>251</v>
      </c>
      <c r="D64" s="217">
        <v>2.25</v>
      </c>
      <c r="E64" s="70">
        <v>4000000.17</v>
      </c>
      <c r="F64" s="70">
        <v>37260.3</v>
      </c>
      <c r="G64" s="70">
        <f t="shared" si="0"/>
        <v>4037260.4699999997</v>
      </c>
      <c r="H64" s="70">
        <v>0</v>
      </c>
      <c r="I64" s="70">
        <v>0</v>
      </c>
    </row>
    <row r="65" spans="1:9" ht="14.25">
      <c r="A65" s="20"/>
      <c r="B65" s="20"/>
      <c r="C65" s="20"/>
      <c r="D65" s="20"/>
      <c r="E65" s="20"/>
      <c r="F65" s="20"/>
      <c r="G65" s="20"/>
      <c r="H65" s="20"/>
      <c r="I65" s="25"/>
    </row>
    <row r="66" spans="1:9" ht="15">
      <c r="A66" s="20"/>
      <c r="B66" s="211"/>
      <c r="C66" s="210" t="s">
        <v>252</v>
      </c>
      <c r="D66" s="211"/>
      <c r="E66" s="209">
        <f>+E60+E61+E62+E63+E64+E59</f>
        <v>21333333.33</v>
      </c>
      <c r="F66" s="209">
        <f>+F60+F61+F62+F63+F64+F59</f>
        <v>1518355.48</v>
      </c>
      <c r="G66" s="209">
        <f>+E66+F66</f>
        <v>22851688.81</v>
      </c>
      <c r="H66" s="209">
        <f>SUM(H59:H64)</f>
        <v>1333333.32</v>
      </c>
      <c r="I66" s="209">
        <f>SUM(I59:I64)</f>
        <v>699672.8999999999</v>
      </c>
    </row>
    <row r="67" spans="1:3" ht="15">
      <c r="A67" s="253"/>
      <c r="B67" s="253"/>
      <c r="C67" s="253"/>
    </row>
    <row r="68" spans="1:3" ht="15">
      <c r="A68" s="253"/>
      <c r="B68" s="253"/>
      <c r="C68" s="253"/>
    </row>
    <row r="69" spans="1:3" ht="15">
      <c r="A69" s="253"/>
      <c r="B69" s="253"/>
      <c r="C69" s="253"/>
    </row>
    <row r="70" spans="1:3" ht="15">
      <c r="A70" s="247" t="s">
        <v>231</v>
      </c>
      <c r="B70" s="248"/>
      <c r="C70" s="249"/>
    </row>
    <row r="71" spans="1:3" ht="15">
      <c r="A71" s="250" t="s">
        <v>232</v>
      </c>
      <c r="B71" s="251"/>
      <c r="C71" s="252"/>
    </row>
    <row r="72" spans="1:3" ht="15">
      <c r="A72" s="253"/>
      <c r="B72" s="253"/>
      <c r="C72" s="253"/>
    </row>
    <row r="74" spans="5:6" ht="15">
      <c r="E74" s="219"/>
      <c r="F74" s="219" t="s">
        <v>233</v>
      </c>
    </row>
    <row r="76" spans="1:10" ht="14.25">
      <c r="A76" s="20" t="s">
        <v>234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4.25">
      <c r="A77" s="20" t="s">
        <v>235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4.25">
      <c r="A78" s="20" t="s">
        <v>236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4.25">
      <c r="A79" s="20" t="s">
        <v>237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4.25">
      <c r="A80" s="20" t="s">
        <v>238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4.25">
      <c r="A81" s="20" t="s">
        <v>239</v>
      </c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">
      <c r="A82" s="14" t="s">
        <v>240</v>
      </c>
      <c r="B82" s="14"/>
      <c r="C82" s="14"/>
      <c r="D82" s="14"/>
      <c r="E82" s="14"/>
      <c r="F82" s="14"/>
      <c r="G82" s="14"/>
      <c r="H82" s="14"/>
      <c r="I82" s="14"/>
      <c r="J82" s="20"/>
    </row>
    <row r="83" spans="1:10" ht="14.2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30" customHeight="1">
      <c r="A84" s="20"/>
      <c r="B84" s="157" t="s">
        <v>241</v>
      </c>
      <c r="C84" s="157" t="s">
        <v>242</v>
      </c>
      <c r="D84" s="157" t="s">
        <v>243</v>
      </c>
      <c r="E84" s="157" t="s">
        <v>244</v>
      </c>
      <c r="F84" s="157" t="s">
        <v>245</v>
      </c>
      <c r="G84" s="157" t="s">
        <v>246</v>
      </c>
      <c r="H84" s="212" t="s">
        <v>1039</v>
      </c>
      <c r="I84" s="213" t="s">
        <v>1040</v>
      </c>
      <c r="J84" s="20"/>
    </row>
    <row r="85" spans="1:10" ht="14.25">
      <c r="A85" s="20"/>
      <c r="B85" s="157">
        <v>1</v>
      </c>
      <c r="C85" s="157">
        <v>2017</v>
      </c>
      <c r="D85" s="157">
        <v>2.5</v>
      </c>
      <c r="E85" s="157">
        <v>0</v>
      </c>
      <c r="F85" s="70">
        <v>15641.32</v>
      </c>
      <c r="G85" s="70">
        <f>+E85+F85</f>
        <v>15641.32</v>
      </c>
      <c r="H85" s="70">
        <v>0</v>
      </c>
      <c r="I85" s="70">
        <v>15641.32</v>
      </c>
      <c r="J85" s="20"/>
    </row>
    <row r="86" spans="1:10" ht="14.25">
      <c r="A86" s="20"/>
      <c r="B86" s="157">
        <v>2</v>
      </c>
      <c r="C86" s="218" t="s">
        <v>247</v>
      </c>
      <c r="D86" s="217">
        <v>2.5</v>
      </c>
      <c r="E86" s="70">
        <v>0</v>
      </c>
      <c r="F86" s="70">
        <v>1129594.62</v>
      </c>
      <c r="G86" s="70">
        <f>+E86+F86</f>
        <v>1129594.62</v>
      </c>
      <c r="H86" s="70">
        <v>0</v>
      </c>
      <c r="I86" s="70">
        <v>512796.12</v>
      </c>
      <c r="J86" s="20"/>
    </row>
    <row r="87" spans="1:10" ht="14.25">
      <c r="A87" s="20"/>
      <c r="B87" s="157">
        <v>3</v>
      </c>
      <c r="C87" s="218" t="s">
        <v>248</v>
      </c>
      <c r="D87" s="217">
        <v>2.5</v>
      </c>
      <c r="E87" s="70">
        <v>0</v>
      </c>
      <c r="F87" s="70">
        <v>1466666.69</v>
      </c>
      <c r="G87" s="70">
        <f aca="true" t="shared" si="1" ref="G87:G101">+E87+F87</f>
        <v>1466666.69</v>
      </c>
      <c r="H87" s="70">
        <v>0</v>
      </c>
      <c r="I87" s="70">
        <v>0</v>
      </c>
      <c r="J87" s="20"/>
    </row>
    <row r="88" spans="1:10" ht="14.25">
      <c r="A88" s="20"/>
      <c r="B88" s="157">
        <v>4</v>
      </c>
      <c r="C88" s="218" t="s">
        <v>249</v>
      </c>
      <c r="D88" s="217">
        <v>2.5</v>
      </c>
      <c r="E88" s="70">
        <v>0</v>
      </c>
      <c r="F88" s="70">
        <v>1466666.7</v>
      </c>
      <c r="G88" s="70">
        <f t="shared" si="1"/>
        <v>1466666.7</v>
      </c>
      <c r="H88" s="70">
        <v>0</v>
      </c>
      <c r="I88" s="70">
        <v>0</v>
      </c>
      <c r="J88" s="20"/>
    </row>
    <row r="89" spans="1:10" ht="14.25">
      <c r="A89" s="20"/>
      <c r="B89" s="157">
        <v>5</v>
      </c>
      <c r="C89" s="218" t="s">
        <v>250</v>
      </c>
      <c r="D89" s="217">
        <v>2.5</v>
      </c>
      <c r="E89" s="70">
        <v>0</v>
      </c>
      <c r="F89" s="70">
        <v>1466666.69</v>
      </c>
      <c r="G89" s="70">
        <f t="shared" si="1"/>
        <v>1466666.69</v>
      </c>
      <c r="H89" s="70">
        <v>0</v>
      </c>
      <c r="I89" s="70">
        <v>0</v>
      </c>
      <c r="J89" s="20"/>
    </row>
    <row r="90" spans="1:10" ht="14.25">
      <c r="A90" s="20"/>
      <c r="B90" s="157">
        <v>6</v>
      </c>
      <c r="C90" s="216" t="s">
        <v>251</v>
      </c>
      <c r="D90" s="217">
        <v>2.5</v>
      </c>
      <c r="E90" s="70">
        <v>1333333.32</v>
      </c>
      <c r="F90" s="70">
        <v>1463866.07</v>
      </c>
      <c r="G90" s="70">
        <f t="shared" si="1"/>
        <v>2797199.39</v>
      </c>
      <c r="H90" s="70">
        <v>0</v>
      </c>
      <c r="I90" s="70">
        <v>0</v>
      </c>
      <c r="J90" s="20"/>
    </row>
    <row r="91" spans="1:10" ht="14.25">
      <c r="A91" s="20"/>
      <c r="B91" s="157">
        <v>7</v>
      </c>
      <c r="C91" s="216">
        <v>2023</v>
      </c>
      <c r="D91" s="217">
        <v>2.5</v>
      </c>
      <c r="E91" s="70">
        <v>5333333.28</v>
      </c>
      <c r="F91" s="70">
        <v>1371933.03</v>
      </c>
      <c r="G91" s="70">
        <f t="shared" si="1"/>
        <v>6705266.3100000005</v>
      </c>
      <c r="H91" s="70">
        <v>0</v>
      </c>
      <c r="I91" s="70">
        <v>0</v>
      </c>
      <c r="J91" s="20"/>
    </row>
    <row r="92" spans="1:10" ht="14.25">
      <c r="A92" s="20"/>
      <c r="B92" s="157">
        <v>8</v>
      </c>
      <c r="C92" s="216">
        <v>2024</v>
      </c>
      <c r="D92" s="217">
        <v>2.5</v>
      </c>
      <c r="E92" s="70">
        <v>5333333.28</v>
      </c>
      <c r="F92" s="70">
        <v>1238737.09</v>
      </c>
      <c r="G92" s="70">
        <f t="shared" si="1"/>
        <v>6572070.37</v>
      </c>
      <c r="H92" s="70">
        <v>0</v>
      </c>
      <c r="I92" s="70">
        <v>0</v>
      </c>
      <c r="J92" s="20"/>
    </row>
    <row r="93" spans="1:10" ht="14.25">
      <c r="A93" s="20"/>
      <c r="B93" s="157">
        <v>9</v>
      </c>
      <c r="C93" s="216">
        <v>2025</v>
      </c>
      <c r="D93" s="217">
        <v>2.5</v>
      </c>
      <c r="E93" s="70">
        <v>5333333.28</v>
      </c>
      <c r="F93" s="70">
        <v>1105266.37</v>
      </c>
      <c r="G93" s="70">
        <f t="shared" si="1"/>
        <v>6438599.65</v>
      </c>
      <c r="H93" s="70">
        <v>0</v>
      </c>
      <c r="I93" s="70">
        <v>0</v>
      </c>
      <c r="J93" s="20"/>
    </row>
    <row r="94" spans="1:10" ht="14.25">
      <c r="A94" s="20"/>
      <c r="B94" s="157">
        <v>10</v>
      </c>
      <c r="C94" s="216">
        <v>2026</v>
      </c>
      <c r="D94" s="217">
        <v>2.5</v>
      </c>
      <c r="E94" s="70">
        <v>5333333.28</v>
      </c>
      <c r="F94" s="70">
        <v>971933.04</v>
      </c>
      <c r="G94" s="70">
        <f t="shared" si="1"/>
        <v>6305266.32</v>
      </c>
      <c r="H94" s="70">
        <v>0</v>
      </c>
      <c r="I94" s="70">
        <v>0</v>
      </c>
      <c r="J94" s="20"/>
    </row>
    <row r="95" spans="1:10" ht="14.25">
      <c r="A95" s="20"/>
      <c r="B95" s="157">
        <v>11</v>
      </c>
      <c r="C95" s="216">
        <v>2027</v>
      </c>
      <c r="D95" s="217">
        <v>2.5</v>
      </c>
      <c r="E95" s="70">
        <v>5333333.28</v>
      </c>
      <c r="F95" s="70">
        <v>838599.7</v>
      </c>
      <c r="G95" s="70">
        <f t="shared" si="1"/>
        <v>6171932.98</v>
      </c>
      <c r="H95" s="70">
        <v>0</v>
      </c>
      <c r="I95" s="70">
        <v>0</v>
      </c>
      <c r="J95" s="20"/>
    </row>
    <row r="96" spans="1:10" ht="14.25">
      <c r="A96" s="20"/>
      <c r="B96" s="157">
        <v>12</v>
      </c>
      <c r="C96" s="216">
        <v>2028</v>
      </c>
      <c r="D96" s="217">
        <v>2.5</v>
      </c>
      <c r="E96" s="70">
        <v>5333333.28</v>
      </c>
      <c r="F96" s="70">
        <v>705403.77</v>
      </c>
      <c r="G96" s="70">
        <f t="shared" si="1"/>
        <v>6038737.050000001</v>
      </c>
      <c r="H96" s="70">
        <v>0</v>
      </c>
      <c r="I96" s="70">
        <v>0</v>
      </c>
      <c r="J96" s="20"/>
    </row>
    <row r="97" spans="1:10" ht="14.25">
      <c r="A97" s="20"/>
      <c r="B97" s="157">
        <v>13</v>
      </c>
      <c r="C97" s="216">
        <v>2029</v>
      </c>
      <c r="D97" s="217">
        <v>2.5</v>
      </c>
      <c r="E97" s="70">
        <v>5333333.28</v>
      </c>
      <c r="F97" s="70">
        <v>571933.05</v>
      </c>
      <c r="G97" s="70">
        <f t="shared" si="1"/>
        <v>5905266.33</v>
      </c>
      <c r="H97" s="70">
        <v>0</v>
      </c>
      <c r="I97" s="70">
        <v>0</v>
      </c>
      <c r="J97" s="20"/>
    </row>
    <row r="98" spans="1:10" ht="14.25">
      <c r="A98" s="20"/>
      <c r="B98" s="157">
        <v>14</v>
      </c>
      <c r="C98" s="216">
        <v>2030</v>
      </c>
      <c r="D98" s="217">
        <v>2.5</v>
      </c>
      <c r="E98" s="70">
        <v>5333333.28</v>
      </c>
      <c r="F98" s="70">
        <v>438599.71</v>
      </c>
      <c r="G98" s="70">
        <f t="shared" si="1"/>
        <v>5771932.99</v>
      </c>
      <c r="H98" s="70">
        <v>0</v>
      </c>
      <c r="I98" s="70">
        <v>0</v>
      </c>
      <c r="J98" s="20"/>
    </row>
    <row r="99" spans="1:10" ht="14.25">
      <c r="A99" s="20"/>
      <c r="B99" s="157">
        <v>15</v>
      </c>
      <c r="C99" s="216">
        <v>2031</v>
      </c>
      <c r="D99" s="217">
        <v>2.5</v>
      </c>
      <c r="E99" s="70">
        <v>5333333.28</v>
      </c>
      <c r="F99" s="70">
        <v>305266.39</v>
      </c>
      <c r="G99" s="70">
        <f t="shared" si="1"/>
        <v>5638599.67</v>
      </c>
      <c r="H99" s="70">
        <v>0</v>
      </c>
      <c r="I99" s="70">
        <v>0</v>
      </c>
      <c r="J99" s="20"/>
    </row>
    <row r="100" spans="1:10" ht="14.25">
      <c r="A100" s="20"/>
      <c r="B100" s="157">
        <v>16</v>
      </c>
      <c r="C100" s="216">
        <v>2032</v>
      </c>
      <c r="D100" s="217">
        <v>2.5</v>
      </c>
      <c r="E100" s="70">
        <v>5333333.28</v>
      </c>
      <c r="F100" s="70">
        <v>172070.44</v>
      </c>
      <c r="G100" s="70">
        <f t="shared" si="1"/>
        <v>5505403.720000001</v>
      </c>
      <c r="H100" s="70">
        <v>0</v>
      </c>
      <c r="I100" s="70">
        <v>0</v>
      </c>
      <c r="J100" s="20"/>
    </row>
    <row r="101" spans="1:10" ht="14.25">
      <c r="A101" s="20"/>
      <c r="B101" s="157">
        <v>17</v>
      </c>
      <c r="C101" s="216">
        <v>2033</v>
      </c>
      <c r="D101" s="217">
        <v>2.5</v>
      </c>
      <c r="E101" s="70">
        <v>4000000.55</v>
      </c>
      <c r="F101" s="70">
        <v>41400.31</v>
      </c>
      <c r="G101" s="70">
        <f t="shared" si="1"/>
        <v>4041400.86</v>
      </c>
      <c r="H101" s="70">
        <v>0</v>
      </c>
      <c r="I101" s="70">
        <v>0</v>
      </c>
      <c r="J101" s="20"/>
    </row>
    <row r="102" spans="1:10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5">
      <c r="A103" s="20"/>
      <c r="B103" s="211"/>
      <c r="C103" s="210" t="s">
        <v>252</v>
      </c>
      <c r="D103" s="211"/>
      <c r="E103" s="209">
        <f>SUM(E86:E102)</f>
        <v>58666666.67</v>
      </c>
      <c r="F103" s="209">
        <f>SUM(F85:F102)</f>
        <v>14770244.990000002</v>
      </c>
      <c r="G103" s="209">
        <f>+E103+F103</f>
        <v>73436911.66</v>
      </c>
      <c r="H103" s="209">
        <f>SUM(H85:H101)</f>
        <v>0</v>
      </c>
      <c r="I103" s="209">
        <f>SUM(I85:I101)</f>
        <v>528437.44</v>
      </c>
      <c r="J103" s="20"/>
    </row>
    <row r="104" spans="1:10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</sheetData>
  <sheetProtection/>
  <mergeCells count="24">
    <mergeCell ref="C35:D35"/>
    <mergeCell ref="C36:D36"/>
    <mergeCell ref="A37:A39"/>
    <mergeCell ref="B37:B39"/>
    <mergeCell ref="C39:D39"/>
    <mergeCell ref="A40:A42"/>
    <mergeCell ref="B40:B42"/>
    <mergeCell ref="C42:D42"/>
    <mergeCell ref="A21:A24"/>
    <mergeCell ref="B21:B24"/>
    <mergeCell ref="I24:J24"/>
    <mergeCell ref="A25:A28"/>
    <mergeCell ref="B25:B28"/>
    <mergeCell ref="I28:J30"/>
    <mergeCell ref="A29:C29"/>
    <mergeCell ref="A30:C30"/>
    <mergeCell ref="A14:A19"/>
    <mergeCell ref="B14:B19"/>
    <mergeCell ref="I19:J20"/>
    <mergeCell ref="A20:C20"/>
    <mergeCell ref="B2:J2"/>
    <mergeCell ref="A11:A13"/>
    <mergeCell ref="B11:B13"/>
    <mergeCell ref="I13:J13"/>
  </mergeCells>
  <conditionalFormatting sqref="E13:H13 E24:H24 E19:H20 E28:H30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&amp;C&amp;P/&amp;N</oddHeader>
  </headerFooter>
  <rowBreaks count="1" manualBreakCount="1">
    <brk id="32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80">
      <selection activeCell="D96" sqref="D96"/>
    </sheetView>
  </sheetViews>
  <sheetFormatPr defaultColWidth="9.140625" defaultRowHeight="12.75"/>
  <cols>
    <col min="1" max="1" width="18.28125" style="79" customWidth="1"/>
    <col min="2" max="2" width="8.7109375" style="99" customWidth="1"/>
    <col min="3" max="3" width="34.8515625" style="0" customWidth="1"/>
    <col min="4" max="4" width="70.57421875" style="0" customWidth="1"/>
    <col min="5" max="5" width="14.421875" style="0" customWidth="1"/>
    <col min="6" max="6" width="14.28125" style="0" customWidth="1"/>
    <col min="9" max="9" width="12.8515625" style="0" customWidth="1"/>
  </cols>
  <sheetData>
    <row r="1" ht="12.75">
      <c r="D1" s="86"/>
    </row>
    <row r="2" spans="3:8" ht="20.25">
      <c r="C2" s="722" t="s">
        <v>1041</v>
      </c>
      <c r="D2" s="722"/>
      <c r="E2" s="722"/>
      <c r="F2" s="722"/>
      <c r="G2" s="722"/>
      <c r="H2" s="722"/>
    </row>
    <row r="3" spans="1:8" ht="20.25">
      <c r="A3" s="256"/>
      <c r="C3" s="255"/>
      <c r="D3" s="86" t="s">
        <v>858</v>
      </c>
      <c r="E3" s="255"/>
      <c r="F3" s="255"/>
      <c r="G3" s="255"/>
      <c r="H3" s="255"/>
    </row>
    <row r="4" spans="1:6" ht="20.25">
      <c r="A4" s="524" t="s">
        <v>855</v>
      </c>
      <c r="B4" s="255"/>
      <c r="C4" s="255"/>
      <c r="D4" s="255"/>
      <c r="E4" s="255"/>
      <c r="F4" s="255"/>
    </row>
    <row r="5" spans="1:6" ht="38.25">
      <c r="A5" s="474" t="s">
        <v>2</v>
      </c>
      <c r="B5" s="473" t="s">
        <v>83</v>
      </c>
      <c r="C5" s="470" t="s">
        <v>80</v>
      </c>
      <c r="D5" s="470" t="s">
        <v>81</v>
      </c>
      <c r="E5" s="470" t="s">
        <v>82</v>
      </c>
      <c r="F5" s="473" t="s">
        <v>84</v>
      </c>
    </row>
    <row r="6" spans="1:6" ht="15" customHeight="1">
      <c r="A6" s="461">
        <v>1</v>
      </c>
      <c r="B6" s="480">
        <v>2</v>
      </c>
      <c r="C6" s="460">
        <v>3</v>
      </c>
      <c r="D6" s="460">
        <v>4</v>
      </c>
      <c r="E6" s="460">
        <v>5</v>
      </c>
      <c r="F6" s="461">
        <v>6</v>
      </c>
    </row>
    <row r="7" spans="1:6" ht="45">
      <c r="A7" s="491"/>
      <c r="B7" s="506">
        <v>37</v>
      </c>
      <c r="C7" s="492" t="s">
        <v>41</v>
      </c>
      <c r="D7" s="493"/>
      <c r="E7" s="494"/>
      <c r="F7" s="495">
        <f>+F8</f>
        <v>62553.7</v>
      </c>
    </row>
    <row r="8" spans="1:6" ht="25.5">
      <c r="A8" s="486"/>
      <c r="B8" s="507">
        <v>372</v>
      </c>
      <c r="C8" s="471" t="s">
        <v>63</v>
      </c>
      <c r="D8" s="472" t="s">
        <v>87</v>
      </c>
      <c r="E8" s="467"/>
      <c r="F8" s="477">
        <f>+F9+F30</f>
        <v>62553.7</v>
      </c>
    </row>
    <row r="9" spans="1:6" ht="25.5">
      <c r="A9" s="475"/>
      <c r="B9" s="508">
        <v>3721</v>
      </c>
      <c r="C9" s="517" t="s">
        <v>0</v>
      </c>
      <c r="D9" s="463" t="s">
        <v>1088</v>
      </c>
      <c r="E9" s="464"/>
      <c r="F9" s="518">
        <f>+F10+F27</f>
        <v>47977</v>
      </c>
    </row>
    <row r="10" spans="1:6" ht="12.75">
      <c r="A10" s="475"/>
      <c r="B10" s="508">
        <v>37212</v>
      </c>
      <c r="C10" s="471" t="s">
        <v>280</v>
      </c>
      <c r="D10" s="463" t="s">
        <v>281</v>
      </c>
      <c r="E10" s="464"/>
      <c r="F10" s="478">
        <f>SUM(F11:F26)</f>
        <v>40977</v>
      </c>
    </row>
    <row r="11" spans="1:6" ht="19.5" customHeight="1">
      <c r="A11" s="475" t="s">
        <v>1089</v>
      </c>
      <c r="B11" s="481">
        <v>372120</v>
      </c>
      <c r="C11" s="522" t="s">
        <v>280</v>
      </c>
      <c r="D11" s="463" t="s">
        <v>1090</v>
      </c>
      <c r="E11" s="464"/>
      <c r="F11" s="466"/>
    </row>
    <row r="12" spans="1:6" ht="12.75">
      <c r="A12" s="476"/>
      <c r="B12" s="482"/>
      <c r="C12" s="468"/>
      <c r="D12" s="511" t="s">
        <v>1091</v>
      </c>
      <c r="E12" s="512" t="s">
        <v>1092</v>
      </c>
      <c r="F12" s="465">
        <v>10000</v>
      </c>
    </row>
    <row r="13" spans="1:6" ht="12.75">
      <c r="A13" s="475" t="s">
        <v>1093</v>
      </c>
      <c r="B13" s="481">
        <v>372120</v>
      </c>
      <c r="C13" s="522" t="s">
        <v>280</v>
      </c>
      <c r="D13" s="463" t="s">
        <v>1094</v>
      </c>
      <c r="E13" s="464"/>
      <c r="F13" s="466"/>
    </row>
    <row r="14" spans="1:6" ht="38.25">
      <c r="A14" s="476"/>
      <c r="B14" s="482"/>
      <c r="C14" s="468"/>
      <c r="D14" s="511" t="s">
        <v>1095</v>
      </c>
      <c r="E14" s="512" t="s">
        <v>1096</v>
      </c>
      <c r="F14" s="465">
        <v>15000</v>
      </c>
    </row>
    <row r="15" spans="1:6" ht="12.75">
      <c r="A15" s="475" t="s">
        <v>1093</v>
      </c>
      <c r="B15" s="481">
        <v>372120</v>
      </c>
      <c r="C15" s="522" t="s">
        <v>280</v>
      </c>
      <c r="D15" s="463" t="s">
        <v>1094</v>
      </c>
      <c r="E15" s="464"/>
      <c r="F15" s="466"/>
    </row>
    <row r="16" spans="1:6" ht="38.25">
      <c r="A16" s="476"/>
      <c r="B16" s="482"/>
      <c r="C16" s="468"/>
      <c r="D16" s="511" t="s">
        <v>1095</v>
      </c>
      <c r="E16" s="512" t="s">
        <v>1096</v>
      </c>
      <c r="F16" s="465">
        <v>5000</v>
      </c>
    </row>
    <row r="17" spans="1:6" ht="12.75">
      <c r="A17" s="475" t="s">
        <v>3777</v>
      </c>
      <c r="B17" s="481">
        <v>372120</v>
      </c>
      <c r="C17" s="522" t="s">
        <v>280</v>
      </c>
      <c r="D17" s="463" t="s">
        <v>3778</v>
      </c>
      <c r="E17" s="464"/>
      <c r="F17" s="466"/>
    </row>
    <row r="18" spans="1:6" ht="25.5">
      <c r="A18" s="476"/>
      <c r="B18" s="482"/>
      <c r="C18" s="468"/>
      <c r="D18" s="511" t="s">
        <v>3779</v>
      </c>
      <c r="E18" s="512" t="s">
        <v>3780</v>
      </c>
      <c r="F18" s="465">
        <v>977</v>
      </c>
    </row>
    <row r="19" spans="1:6" ht="12.75">
      <c r="A19" s="475" t="s">
        <v>3781</v>
      </c>
      <c r="B19" s="481">
        <v>372120</v>
      </c>
      <c r="C19" s="522" t="s">
        <v>280</v>
      </c>
      <c r="D19" s="463" t="s">
        <v>3782</v>
      </c>
      <c r="E19" s="464"/>
      <c r="F19" s="466"/>
    </row>
    <row r="20" spans="1:6" ht="25.5">
      <c r="A20" s="476"/>
      <c r="B20" s="482"/>
      <c r="C20" s="468"/>
      <c r="D20" s="511" t="s">
        <v>3785</v>
      </c>
      <c r="E20" s="512" t="s">
        <v>3780</v>
      </c>
      <c r="F20" s="465">
        <v>2500</v>
      </c>
    </row>
    <row r="21" spans="1:6" ht="12.75">
      <c r="A21" s="475" t="s">
        <v>3781</v>
      </c>
      <c r="B21" s="481">
        <v>372120</v>
      </c>
      <c r="C21" s="522" t="s">
        <v>280</v>
      </c>
      <c r="D21" s="463" t="s">
        <v>3782</v>
      </c>
      <c r="E21" s="464"/>
      <c r="F21" s="466"/>
    </row>
    <row r="22" spans="1:6" ht="25.5">
      <c r="A22" s="476"/>
      <c r="B22" s="482"/>
      <c r="C22" s="468"/>
      <c r="D22" s="511" t="s">
        <v>3783</v>
      </c>
      <c r="E22" s="512" t="s">
        <v>3784</v>
      </c>
      <c r="F22" s="465">
        <v>2500</v>
      </c>
    </row>
    <row r="23" spans="1:6" ht="12.75">
      <c r="A23" s="475" t="s">
        <v>3781</v>
      </c>
      <c r="B23" s="481">
        <v>372120</v>
      </c>
      <c r="C23" s="522" t="s">
        <v>280</v>
      </c>
      <c r="D23" s="463" t="s">
        <v>3782</v>
      </c>
      <c r="E23" s="464"/>
      <c r="F23" s="466"/>
    </row>
    <row r="24" spans="1:6" ht="25.5">
      <c r="A24" s="476"/>
      <c r="B24" s="482"/>
      <c r="C24" s="468"/>
      <c r="D24" s="511" t="s">
        <v>3786</v>
      </c>
      <c r="E24" s="512" t="s">
        <v>3787</v>
      </c>
      <c r="F24" s="465">
        <v>2500</v>
      </c>
    </row>
    <row r="25" spans="1:6" ht="12.75">
      <c r="A25" s="475" t="s">
        <v>3781</v>
      </c>
      <c r="B25" s="481">
        <v>372120</v>
      </c>
      <c r="C25" s="522" t="s">
        <v>280</v>
      </c>
      <c r="D25" s="463" t="s">
        <v>3782</v>
      </c>
      <c r="E25" s="464"/>
      <c r="F25" s="466"/>
    </row>
    <row r="26" spans="1:6" ht="25.5">
      <c r="A26" s="476"/>
      <c r="B26" s="482"/>
      <c r="C26" s="468"/>
      <c r="D26" s="511" t="s">
        <v>3788</v>
      </c>
      <c r="E26" s="512" t="s">
        <v>3789</v>
      </c>
      <c r="F26" s="465">
        <v>2500</v>
      </c>
    </row>
    <row r="27" spans="1:6" ht="25.5">
      <c r="A27" s="476"/>
      <c r="B27" s="519">
        <v>37219</v>
      </c>
      <c r="C27" s="471" t="s">
        <v>1097</v>
      </c>
      <c r="D27" s="520" t="s">
        <v>1098</v>
      </c>
      <c r="E27" s="516"/>
      <c r="F27" s="521">
        <v>7000</v>
      </c>
    </row>
    <row r="28" spans="1:6" ht="12.75">
      <c r="A28" s="475" t="s">
        <v>1099</v>
      </c>
      <c r="B28" s="481">
        <v>372190</v>
      </c>
      <c r="C28" s="523" t="s">
        <v>1097</v>
      </c>
      <c r="D28" s="463" t="s">
        <v>1100</v>
      </c>
      <c r="E28" s="464"/>
      <c r="F28" s="466"/>
    </row>
    <row r="29" spans="1:6" ht="25.5">
      <c r="A29" s="476"/>
      <c r="B29" s="482"/>
      <c r="C29" s="468"/>
      <c r="D29" s="511" t="s">
        <v>1101</v>
      </c>
      <c r="E29" s="512" t="s">
        <v>1102</v>
      </c>
      <c r="F29" s="465">
        <v>7000</v>
      </c>
    </row>
    <row r="30" spans="1:6" ht="25.5">
      <c r="A30" s="476"/>
      <c r="B30" s="610">
        <v>3722</v>
      </c>
      <c r="C30" s="471" t="s">
        <v>3790</v>
      </c>
      <c r="D30" s="463" t="s">
        <v>3800</v>
      </c>
      <c r="E30" s="512"/>
      <c r="F30" s="612">
        <f>+F31+F38</f>
        <v>14576.7</v>
      </c>
    </row>
    <row r="31" spans="1:6" ht="12.75">
      <c r="A31" s="476"/>
      <c r="B31" s="610">
        <v>37223</v>
      </c>
      <c r="C31" s="611" t="s">
        <v>752</v>
      </c>
      <c r="D31" s="463" t="s">
        <v>281</v>
      </c>
      <c r="E31" s="512"/>
      <c r="F31" s="612">
        <f>SUM(F32:F37)</f>
        <v>5514.200000000001</v>
      </c>
    </row>
    <row r="32" spans="1:6" ht="12.75">
      <c r="A32" s="475" t="s">
        <v>3791</v>
      </c>
      <c r="B32" s="481">
        <v>372230</v>
      </c>
      <c r="C32" s="523" t="s">
        <v>752</v>
      </c>
      <c r="D32" s="463" t="s">
        <v>3792</v>
      </c>
      <c r="E32" s="464"/>
      <c r="F32" s="466"/>
    </row>
    <row r="33" spans="1:6" ht="25.5">
      <c r="A33" s="476"/>
      <c r="B33" s="482"/>
      <c r="C33" s="468"/>
      <c r="D33" s="511" t="s">
        <v>3793</v>
      </c>
      <c r="E33" s="512" t="s">
        <v>3794</v>
      </c>
      <c r="F33" s="465">
        <v>1961.14</v>
      </c>
    </row>
    <row r="34" spans="1:6" ht="12.75">
      <c r="A34" s="475" t="s">
        <v>3781</v>
      </c>
      <c r="B34" s="481">
        <v>372230</v>
      </c>
      <c r="C34" s="523" t="s">
        <v>752</v>
      </c>
      <c r="D34" s="463" t="s">
        <v>3782</v>
      </c>
      <c r="E34" s="464"/>
      <c r="F34" s="466"/>
    </row>
    <row r="35" spans="1:6" ht="25.5">
      <c r="A35" s="476"/>
      <c r="B35" s="482"/>
      <c r="C35" s="468"/>
      <c r="D35" s="511" t="s">
        <v>3795</v>
      </c>
      <c r="E35" s="512" t="s">
        <v>3796</v>
      </c>
      <c r="F35" s="465">
        <v>2500</v>
      </c>
    </row>
    <row r="36" spans="1:6" ht="12.75">
      <c r="A36" s="475" t="s">
        <v>3797</v>
      </c>
      <c r="B36" s="481">
        <v>372230</v>
      </c>
      <c r="C36" s="523" t="s">
        <v>752</v>
      </c>
      <c r="D36" s="463" t="s">
        <v>3801</v>
      </c>
      <c r="E36" s="464"/>
      <c r="F36" s="466"/>
    </row>
    <row r="37" spans="1:6" ht="13.5" customHeight="1">
      <c r="A37" s="476"/>
      <c r="B37" s="482"/>
      <c r="C37" s="468"/>
      <c r="D37" s="511" t="s">
        <v>3798</v>
      </c>
      <c r="E37" s="512" t="s">
        <v>3799</v>
      </c>
      <c r="F37" s="465">
        <v>1053.06</v>
      </c>
    </row>
    <row r="38" spans="1:6" s="7" customFormat="1" ht="12.75">
      <c r="A38" s="613"/>
      <c r="B38" s="610">
        <v>37229</v>
      </c>
      <c r="C38" s="520" t="s">
        <v>3802</v>
      </c>
      <c r="D38" s="614"/>
      <c r="E38" s="615"/>
      <c r="F38" s="612">
        <f>+F40</f>
        <v>9062.5</v>
      </c>
    </row>
    <row r="39" spans="1:6" s="7" customFormat="1" ht="12.75">
      <c r="A39" s="475" t="s">
        <v>3797</v>
      </c>
      <c r="B39" s="616">
        <v>372290</v>
      </c>
      <c r="C39" s="621" t="s">
        <v>3802</v>
      </c>
      <c r="D39" s="618" t="s">
        <v>3803</v>
      </c>
      <c r="E39" s="464"/>
      <c r="F39" s="466"/>
    </row>
    <row r="40" spans="1:6" ht="25.5">
      <c r="A40" s="476"/>
      <c r="B40" s="617"/>
      <c r="C40" s="468"/>
      <c r="D40" s="619" t="s">
        <v>3804</v>
      </c>
      <c r="E40" s="512" t="s">
        <v>3805</v>
      </c>
      <c r="F40" s="465">
        <v>9062.5</v>
      </c>
    </row>
    <row r="41" spans="1:6" ht="24.75" customHeight="1">
      <c r="A41" s="491"/>
      <c r="B41" s="509">
        <v>38</v>
      </c>
      <c r="C41" s="620" t="s">
        <v>42</v>
      </c>
      <c r="D41" s="493" t="s">
        <v>134</v>
      </c>
      <c r="E41" s="494"/>
      <c r="F41" s="495">
        <f>+F42</f>
        <v>137198.6</v>
      </c>
    </row>
    <row r="42" spans="1:6" ht="15">
      <c r="A42" s="157"/>
      <c r="B42" s="510">
        <v>381</v>
      </c>
      <c r="C42" s="471" t="s">
        <v>39</v>
      </c>
      <c r="D42" s="483" t="s">
        <v>89</v>
      </c>
      <c r="E42" s="484"/>
      <c r="F42" s="485">
        <f>+F43</f>
        <v>137198.6</v>
      </c>
    </row>
    <row r="43" spans="1:6" ht="12.75">
      <c r="A43" s="486"/>
      <c r="B43" s="507">
        <v>3811</v>
      </c>
      <c r="C43" s="471" t="s">
        <v>60</v>
      </c>
      <c r="D43" s="472" t="s">
        <v>3864</v>
      </c>
      <c r="E43" s="467"/>
      <c r="F43" s="477">
        <f>+F44+F65+F74+F77</f>
        <v>137198.6</v>
      </c>
    </row>
    <row r="44" spans="1:6" ht="25.5">
      <c r="A44" s="475"/>
      <c r="B44" s="508">
        <v>38114</v>
      </c>
      <c r="C44" s="487" t="s">
        <v>85</v>
      </c>
      <c r="D44" s="463" t="s">
        <v>130</v>
      </c>
      <c r="E44" s="516"/>
      <c r="F44" s="478">
        <f>SUM(F45:F64)</f>
        <v>75468.6</v>
      </c>
    </row>
    <row r="45" spans="1:6" ht="25.5">
      <c r="A45" s="475" t="s">
        <v>1103</v>
      </c>
      <c r="B45" s="481">
        <v>381140</v>
      </c>
      <c r="C45" s="479" t="s">
        <v>85</v>
      </c>
      <c r="D45" s="463" t="s">
        <v>1104</v>
      </c>
      <c r="E45" s="464"/>
      <c r="F45" s="466"/>
    </row>
    <row r="46" spans="1:6" ht="38.25">
      <c r="A46" s="476"/>
      <c r="B46" s="482"/>
      <c r="C46" s="468"/>
      <c r="D46" s="513" t="s">
        <v>1105</v>
      </c>
      <c r="E46" s="514" t="s">
        <v>1106</v>
      </c>
      <c r="F46" s="465">
        <v>15000</v>
      </c>
    </row>
    <row r="47" spans="1:6" ht="25.5">
      <c r="A47" s="475" t="s">
        <v>1103</v>
      </c>
      <c r="B47" s="481">
        <v>381140</v>
      </c>
      <c r="C47" s="479" t="s">
        <v>85</v>
      </c>
      <c r="D47" s="463" t="s">
        <v>1104</v>
      </c>
      <c r="E47" s="464"/>
      <c r="F47" s="466"/>
    </row>
    <row r="48" spans="1:6" ht="38.25">
      <c r="A48" s="476"/>
      <c r="B48" s="482"/>
      <c r="C48" s="468"/>
      <c r="D48" s="513" t="s">
        <v>1105</v>
      </c>
      <c r="E48" s="514" t="s">
        <v>1106</v>
      </c>
      <c r="F48" s="465">
        <v>15000</v>
      </c>
    </row>
    <row r="49" spans="1:6" ht="24" customHeight="1">
      <c r="A49" s="475" t="s">
        <v>1107</v>
      </c>
      <c r="B49" s="481">
        <v>381140</v>
      </c>
      <c r="C49" s="479" t="s">
        <v>85</v>
      </c>
      <c r="D49" s="463" t="s">
        <v>1108</v>
      </c>
      <c r="E49" s="464"/>
      <c r="F49" s="466"/>
    </row>
    <row r="50" spans="1:6" ht="27" customHeight="1">
      <c r="A50" s="476"/>
      <c r="B50" s="482"/>
      <c r="C50" s="468"/>
      <c r="D50" s="513" t="s">
        <v>1109</v>
      </c>
      <c r="E50" s="514" t="s">
        <v>1110</v>
      </c>
      <c r="F50" s="465">
        <v>3000</v>
      </c>
    </row>
    <row r="51" spans="1:6" ht="24" customHeight="1">
      <c r="A51" s="475" t="s">
        <v>3806</v>
      </c>
      <c r="B51" s="481">
        <v>381140</v>
      </c>
      <c r="C51" s="479" t="s">
        <v>85</v>
      </c>
      <c r="D51" s="463" t="s">
        <v>3807</v>
      </c>
      <c r="E51" s="464"/>
      <c r="F51" s="466"/>
    </row>
    <row r="52" spans="1:6" ht="27" customHeight="1">
      <c r="A52" s="476"/>
      <c r="B52" s="482"/>
      <c r="C52" s="468"/>
      <c r="D52" s="513" t="s">
        <v>3808</v>
      </c>
      <c r="E52" s="514" t="s">
        <v>3794</v>
      </c>
      <c r="F52" s="465">
        <v>468.6</v>
      </c>
    </row>
    <row r="53" spans="1:6" ht="27" customHeight="1">
      <c r="A53" s="475" t="s">
        <v>3809</v>
      </c>
      <c r="B53" s="481">
        <v>381140</v>
      </c>
      <c r="C53" s="479" t="s">
        <v>85</v>
      </c>
      <c r="D53" s="463" t="s">
        <v>3810</v>
      </c>
      <c r="E53" s="464"/>
      <c r="F53" s="466"/>
    </row>
    <row r="54" spans="1:6" ht="27" customHeight="1">
      <c r="A54" s="476"/>
      <c r="B54" s="482"/>
      <c r="C54" s="468"/>
      <c r="D54" s="513" t="s">
        <v>3811</v>
      </c>
      <c r="E54" s="514" t="s">
        <v>3812</v>
      </c>
      <c r="F54" s="465">
        <v>5000</v>
      </c>
    </row>
    <row r="55" spans="1:6" ht="27" customHeight="1">
      <c r="A55" s="475" t="s">
        <v>3813</v>
      </c>
      <c r="B55" s="481">
        <v>381140</v>
      </c>
      <c r="C55" s="479" t="s">
        <v>85</v>
      </c>
      <c r="D55" s="463" t="s">
        <v>3816</v>
      </c>
      <c r="E55" s="464"/>
      <c r="F55" s="466"/>
    </row>
    <row r="56" spans="1:6" ht="27" customHeight="1">
      <c r="A56" s="476"/>
      <c r="B56" s="482"/>
      <c r="C56" s="468"/>
      <c r="D56" s="513" t="s">
        <v>3814</v>
      </c>
      <c r="E56" s="514" t="s">
        <v>3815</v>
      </c>
      <c r="F56" s="465">
        <v>5000</v>
      </c>
    </row>
    <row r="57" spans="1:6" ht="27" customHeight="1">
      <c r="A57" s="475" t="s">
        <v>3820</v>
      </c>
      <c r="B57" s="481">
        <v>381140</v>
      </c>
      <c r="C57" s="479" t="s">
        <v>85</v>
      </c>
      <c r="D57" s="463" t="s">
        <v>3817</v>
      </c>
      <c r="E57" s="464"/>
      <c r="F57" s="466"/>
    </row>
    <row r="58" spans="1:6" ht="16.5" customHeight="1">
      <c r="A58" s="476"/>
      <c r="B58" s="482"/>
      <c r="C58" s="468"/>
      <c r="D58" s="513" t="s">
        <v>3818</v>
      </c>
      <c r="E58" s="514" t="s">
        <v>3819</v>
      </c>
      <c r="F58" s="465">
        <v>15000</v>
      </c>
    </row>
    <row r="59" spans="1:6" ht="27" customHeight="1">
      <c r="A59" s="475" t="s">
        <v>3821</v>
      </c>
      <c r="B59" s="481">
        <v>381140</v>
      </c>
      <c r="C59" s="479" t="s">
        <v>85</v>
      </c>
      <c r="D59" s="463" t="s">
        <v>3822</v>
      </c>
      <c r="E59" s="464"/>
      <c r="F59" s="466"/>
    </row>
    <row r="60" spans="1:6" ht="27" customHeight="1">
      <c r="A60" s="476"/>
      <c r="B60" s="482"/>
      <c r="C60" s="468"/>
      <c r="D60" s="513" t="s">
        <v>3823</v>
      </c>
      <c r="E60" s="514" t="s">
        <v>3824</v>
      </c>
      <c r="F60" s="465">
        <v>15000</v>
      </c>
    </row>
    <row r="61" spans="1:6" ht="27" customHeight="1">
      <c r="A61" s="475" t="s">
        <v>3825</v>
      </c>
      <c r="B61" s="481">
        <v>381140</v>
      </c>
      <c r="C61" s="479" t="s">
        <v>85</v>
      </c>
      <c r="D61" s="463" t="s">
        <v>3826</v>
      </c>
      <c r="E61" s="464"/>
      <c r="F61" s="466"/>
    </row>
    <row r="62" spans="1:6" ht="27" customHeight="1">
      <c r="A62" s="476"/>
      <c r="B62" s="482"/>
      <c r="C62" s="468"/>
      <c r="D62" s="513" t="s">
        <v>3827</v>
      </c>
      <c r="E62" s="514" t="s">
        <v>3789</v>
      </c>
      <c r="F62" s="465">
        <v>1000</v>
      </c>
    </row>
    <row r="63" spans="1:6" ht="27" customHeight="1">
      <c r="A63" s="475" t="s">
        <v>3828</v>
      </c>
      <c r="B63" s="481">
        <v>381140</v>
      </c>
      <c r="C63" s="479" t="s">
        <v>85</v>
      </c>
      <c r="D63" s="463" t="s">
        <v>3829</v>
      </c>
      <c r="E63" s="464"/>
      <c r="F63" s="466"/>
    </row>
    <row r="64" spans="1:6" ht="18.75" customHeight="1">
      <c r="A64" s="476"/>
      <c r="B64" s="482"/>
      <c r="C64" s="468"/>
      <c r="D64" s="513" t="s">
        <v>3830</v>
      </c>
      <c r="E64" s="514" t="s">
        <v>3799</v>
      </c>
      <c r="F64" s="465">
        <v>1000</v>
      </c>
    </row>
    <row r="65" spans="1:6" ht="25.5">
      <c r="A65" s="496"/>
      <c r="B65" s="507">
        <v>38115</v>
      </c>
      <c r="C65" s="487" t="s">
        <v>1111</v>
      </c>
      <c r="D65" s="472" t="s">
        <v>1112</v>
      </c>
      <c r="E65" s="464"/>
      <c r="F65" s="478">
        <f>SUM(F66:F73)</f>
        <v>22000</v>
      </c>
    </row>
    <row r="66" spans="1:6" ht="12.75">
      <c r="A66" s="475" t="s">
        <v>1113</v>
      </c>
      <c r="B66" s="481">
        <v>381150</v>
      </c>
      <c r="C66" s="525" t="s">
        <v>1111</v>
      </c>
      <c r="D66" s="463" t="s">
        <v>1114</v>
      </c>
      <c r="E66" s="464"/>
      <c r="F66" s="466"/>
    </row>
    <row r="67" spans="1:6" ht="12.75">
      <c r="A67" s="476"/>
      <c r="B67" s="482"/>
      <c r="C67" s="468"/>
      <c r="D67" s="513" t="s">
        <v>1115</v>
      </c>
      <c r="E67" s="514" t="s">
        <v>1116</v>
      </c>
      <c r="F67" s="465">
        <v>5000</v>
      </c>
    </row>
    <row r="68" spans="1:6" ht="12.75">
      <c r="A68" s="475" t="s">
        <v>3831</v>
      </c>
      <c r="B68" s="481">
        <v>381150</v>
      </c>
      <c r="C68" s="525" t="s">
        <v>1111</v>
      </c>
      <c r="D68" s="463" t="s">
        <v>3832</v>
      </c>
      <c r="E68" s="464"/>
      <c r="F68" s="466"/>
    </row>
    <row r="69" spans="1:6" ht="25.5">
      <c r="A69" s="476"/>
      <c r="B69" s="482"/>
      <c r="C69" s="468"/>
      <c r="D69" s="513" t="s">
        <v>3833</v>
      </c>
      <c r="E69" s="514" t="s">
        <v>3834</v>
      </c>
      <c r="F69" s="465">
        <v>3000</v>
      </c>
    </row>
    <row r="70" spans="1:6" ht="12.75">
      <c r="A70" s="475" t="s">
        <v>3835</v>
      </c>
      <c r="B70" s="481">
        <v>381150</v>
      </c>
      <c r="C70" s="525" t="s">
        <v>1111</v>
      </c>
      <c r="D70" s="463" t="s">
        <v>3836</v>
      </c>
      <c r="E70" s="464"/>
      <c r="F70" s="466"/>
    </row>
    <row r="71" spans="1:6" ht="12.75">
      <c r="A71" s="476"/>
      <c r="B71" s="482"/>
      <c r="C71" s="468"/>
      <c r="D71" s="513" t="s">
        <v>3837</v>
      </c>
      <c r="E71" s="514" t="s">
        <v>3799</v>
      </c>
      <c r="F71" s="465">
        <v>10000</v>
      </c>
    </row>
    <row r="72" spans="1:6" ht="12.75">
      <c r="A72" s="475" t="s">
        <v>3838</v>
      </c>
      <c r="B72" s="481">
        <v>381150</v>
      </c>
      <c r="C72" s="525" t="s">
        <v>1111</v>
      </c>
      <c r="D72" s="463" t="s">
        <v>3839</v>
      </c>
      <c r="E72" s="464"/>
      <c r="F72" s="466"/>
    </row>
    <row r="73" spans="1:6" ht="12.75">
      <c r="A73" s="476"/>
      <c r="B73" s="482"/>
      <c r="C73" s="468"/>
      <c r="D73" s="513" t="s">
        <v>3865</v>
      </c>
      <c r="E73" s="514" t="s">
        <v>3799</v>
      </c>
      <c r="F73" s="465">
        <v>4000</v>
      </c>
    </row>
    <row r="74" spans="1:6" s="7" customFormat="1" ht="12.75">
      <c r="A74" s="622"/>
      <c r="B74" s="610">
        <v>38117</v>
      </c>
      <c r="C74" s="520" t="s">
        <v>3840</v>
      </c>
      <c r="D74" s="623"/>
      <c r="E74" s="624"/>
      <c r="F74" s="625">
        <f>+F76</f>
        <v>5000</v>
      </c>
    </row>
    <row r="75" spans="1:6" ht="12.75">
      <c r="A75" s="475" t="s">
        <v>3841</v>
      </c>
      <c r="B75" s="616">
        <v>381170</v>
      </c>
      <c r="C75" s="621" t="s">
        <v>3840</v>
      </c>
      <c r="D75" s="618" t="s">
        <v>3842</v>
      </c>
      <c r="E75" s="464"/>
      <c r="F75" s="466"/>
    </row>
    <row r="76" spans="1:6" ht="25.5">
      <c r="A76" s="476"/>
      <c r="B76" s="617"/>
      <c r="C76" s="468"/>
      <c r="D76" s="626" t="s">
        <v>3844</v>
      </c>
      <c r="E76" s="514" t="s">
        <v>3843</v>
      </c>
      <c r="F76" s="465">
        <v>5000</v>
      </c>
    </row>
    <row r="77" spans="1:6" ht="12.75">
      <c r="A77" s="496"/>
      <c r="B77" s="507">
        <v>38119</v>
      </c>
      <c r="C77" s="472" t="s">
        <v>86</v>
      </c>
      <c r="D77" s="472" t="s">
        <v>131</v>
      </c>
      <c r="E77" s="464"/>
      <c r="F77" s="478">
        <f>SUM(F78:F99)</f>
        <v>34730</v>
      </c>
    </row>
    <row r="78" spans="1:6" ht="12.75">
      <c r="A78" s="488" t="s">
        <v>1117</v>
      </c>
      <c r="B78" s="481">
        <v>381190</v>
      </c>
      <c r="C78" s="462" t="s">
        <v>86</v>
      </c>
      <c r="D78" s="463" t="s">
        <v>132</v>
      </c>
      <c r="E78" s="498"/>
      <c r="F78" s="499"/>
    </row>
    <row r="79" spans="1:6" ht="12.75">
      <c r="A79" s="488"/>
      <c r="B79" s="482"/>
      <c r="C79" s="490"/>
      <c r="D79" s="511" t="s">
        <v>133</v>
      </c>
      <c r="E79" s="515" t="s">
        <v>1118</v>
      </c>
      <c r="F79" s="469">
        <v>1000</v>
      </c>
    </row>
    <row r="80" spans="1:6" ht="12.75">
      <c r="A80" s="488" t="s">
        <v>1117</v>
      </c>
      <c r="B80" s="481">
        <v>381190</v>
      </c>
      <c r="C80" s="462" t="s">
        <v>86</v>
      </c>
      <c r="D80" s="527" t="s">
        <v>214</v>
      </c>
      <c r="E80" s="528"/>
      <c r="F80" s="499"/>
    </row>
    <row r="81" spans="1:6" ht="12.75">
      <c r="A81" s="489"/>
      <c r="B81" s="482"/>
      <c r="C81" s="490"/>
      <c r="D81" s="526" t="s">
        <v>133</v>
      </c>
      <c r="E81" s="515" t="s">
        <v>1118</v>
      </c>
      <c r="F81" s="469">
        <v>500</v>
      </c>
    </row>
    <row r="82" spans="1:6" ht="12.75">
      <c r="A82" s="475" t="s">
        <v>1113</v>
      </c>
      <c r="B82" s="481">
        <v>381190</v>
      </c>
      <c r="C82" s="462" t="s">
        <v>86</v>
      </c>
      <c r="D82" s="497" t="s">
        <v>213</v>
      </c>
      <c r="E82" s="498"/>
      <c r="F82" s="499"/>
    </row>
    <row r="83" spans="1:6" ht="25.5">
      <c r="A83" s="489"/>
      <c r="B83" s="482"/>
      <c r="C83" s="490"/>
      <c r="D83" s="511" t="s">
        <v>1119</v>
      </c>
      <c r="E83" s="515" t="s">
        <v>1120</v>
      </c>
      <c r="F83" s="469">
        <v>2000</v>
      </c>
    </row>
    <row r="84" spans="1:6" ht="12.75">
      <c r="A84" s="488" t="s">
        <v>1121</v>
      </c>
      <c r="B84" s="481">
        <v>381190</v>
      </c>
      <c r="C84" s="462" t="s">
        <v>86</v>
      </c>
      <c r="D84" s="463" t="s">
        <v>1122</v>
      </c>
      <c r="E84" s="498"/>
      <c r="F84" s="499"/>
    </row>
    <row r="85" spans="1:6" ht="12.75">
      <c r="A85" s="489"/>
      <c r="B85" s="482"/>
      <c r="C85" s="490"/>
      <c r="D85" s="511" t="s">
        <v>1123</v>
      </c>
      <c r="E85" s="515" t="s">
        <v>1110</v>
      </c>
      <c r="F85" s="469">
        <v>1500</v>
      </c>
    </row>
    <row r="86" spans="1:6" ht="12.75">
      <c r="A86" s="475" t="s">
        <v>1124</v>
      </c>
      <c r="B86" s="481">
        <v>381190</v>
      </c>
      <c r="C86" s="462" t="s">
        <v>86</v>
      </c>
      <c r="D86" s="463" t="s">
        <v>1125</v>
      </c>
      <c r="E86" s="498"/>
      <c r="F86" s="499"/>
    </row>
    <row r="87" spans="1:6" ht="38.25">
      <c r="A87" s="489"/>
      <c r="B87" s="482"/>
      <c r="C87" s="490"/>
      <c r="D87" s="511" t="s">
        <v>1126</v>
      </c>
      <c r="E87" s="515" t="s">
        <v>1127</v>
      </c>
      <c r="F87" s="469">
        <v>15000</v>
      </c>
    </row>
    <row r="88" spans="1:6" ht="12.75">
      <c r="A88" s="475" t="s">
        <v>3848</v>
      </c>
      <c r="B88" s="481">
        <v>381190</v>
      </c>
      <c r="C88" s="462" t="s">
        <v>86</v>
      </c>
      <c r="D88" s="463" t="s">
        <v>3845</v>
      </c>
      <c r="E88" s="498"/>
      <c r="F88" s="499"/>
    </row>
    <row r="89" spans="1:6" ht="25.5">
      <c r="A89" s="489"/>
      <c r="B89" s="482"/>
      <c r="C89" s="490"/>
      <c r="D89" s="511" t="s">
        <v>3846</v>
      </c>
      <c r="E89" s="515" t="s">
        <v>3847</v>
      </c>
      <c r="F89" s="469">
        <v>3300</v>
      </c>
    </row>
    <row r="90" spans="1:6" ht="12.75">
      <c r="A90" s="475" t="s">
        <v>3849</v>
      </c>
      <c r="B90" s="481">
        <v>381190</v>
      </c>
      <c r="C90" s="462" t="s">
        <v>86</v>
      </c>
      <c r="D90" s="497" t="s">
        <v>3850</v>
      </c>
      <c r="E90" s="498"/>
      <c r="F90" s="499"/>
    </row>
    <row r="91" spans="1:6" ht="38.25">
      <c r="A91" s="489"/>
      <c r="B91" s="482"/>
      <c r="C91" s="490"/>
      <c r="D91" s="511" t="s">
        <v>3851</v>
      </c>
      <c r="E91" s="515" t="s">
        <v>3852</v>
      </c>
      <c r="F91" s="469">
        <v>5000</v>
      </c>
    </row>
    <row r="92" spans="1:6" ht="12.75">
      <c r="A92" s="475" t="s">
        <v>3841</v>
      </c>
      <c r="B92" s="481">
        <v>381190</v>
      </c>
      <c r="C92" s="462" t="s">
        <v>86</v>
      </c>
      <c r="D92" s="618" t="s">
        <v>3842</v>
      </c>
      <c r="E92" s="464"/>
      <c r="F92" s="466"/>
    </row>
    <row r="93" spans="1:6" ht="25.5">
      <c r="A93" s="476"/>
      <c r="B93" s="617"/>
      <c r="C93" s="468"/>
      <c r="D93" s="626" t="s">
        <v>3853</v>
      </c>
      <c r="E93" s="514" t="s">
        <v>3843</v>
      </c>
      <c r="F93" s="465">
        <v>3000</v>
      </c>
    </row>
    <row r="94" spans="1:6" ht="12.75">
      <c r="A94" s="475" t="s">
        <v>3856</v>
      </c>
      <c r="B94" s="481">
        <v>381190</v>
      </c>
      <c r="C94" s="462" t="s">
        <v>86</v>
      </c>
      <c r="D94" s="497" t="s">
        <v>3854</v>
      </c>
      <c r="E94" s="498"/>
      <c r="F94" s="499"/>
    </row>
    <row r="95" spans="1:6" ht="51">
      <c r="A95" s="489"/>
      <c r="B95" s="482"/>
      <c r="C95" s="490"/>
      <c r="D95" s="511" t="s">
        <v>3866</v>
      </c>
      <c r="E95" s="515" t="s">
        <v>3855</v>
      </c>
      <c r="F95" s="469">
        <v>930</v>
      </c>
    </row>
    <row r="96" spans="1:6" ht="12.75">
      <c r="A96" s="475" t="s">
        <v>3857</v>
      </c>
      <c r="B96" s="481">
        <v>381190</v>
      </c>
      <c r="C96" s="462" t="s">
        <v>86</v>
      </c>
      <c r="D96" s="618" t="s">
        <v>3861</v>
      </c>
      <c r="E96" s="498"/>
      <c r="F96" s="462"/>
    </row>
    <row r="97" spans="1:6" ht="25.5">
      <c r="A97" s="476"/>
      <c r="B97" s="617"/>
      <c r="C97" s="468"/>
      <c r="D97" s="626" t="s">
        <v>3858</v>
      </c>
      <c r="E97" s="515" t="s">
        <v>3855</v>
      </c>
      <c r="F97" s="469">
        <v>1000</v>
      </c>
    </row>
    <row r="98" spans="1:6" ht="12.75">
      <c r="A98" s="475" t="s">
        <v>3859</v>
      </c>
      <c r="B98" s="481">
        <v>381190</v>
      </c>
      <c r="C98" s="462" t="s">
        <v>86</v>
      </c>
      <c r="D98" s="618" t="s">
        <v>3860</v>
      </c>
      <c r="E98" s="498"/>
      <c r="F98" s="462"/>
    </row>
    <row r="99" spans="1:6" ht="12.75">
      <c r="A99" s="476"/>
      <c r="B99" s="617"/>
      <c r="C99" s="468"/>
      <c r="D99" s="626" t="s">
        <v>3862</v>
      </c>
      <c r="E99" s="515" t="s">
        <v>3863</v>
      </c>
      <c r="F99" s="469">
        <v>1500</v>
      </c>
    </row>
    <row r="100" spans="1:6" ht="12.75">
      <c r="A100" s="489"/>
      <c r="B100" s="482"/>
      <c r="C100" s="490"/>
      <c r="D100" s="511"/>
      <c r="E100" s="515"/>
      <c r="F100" s="469"/>
    </row>
    <row r="101" spans="1:6" ht="15.75">
      <c r="A101" s="500"/>
      <c r="B101" s="501" t="s">
        <v>31</v>
      </c>
      <c r="C101" s="502"/>
      <c r="D101" s="503" t="s">
        <v>88</v>
      </c>
      <c r="E101" s="504"/>
      <c r="F101" s="505">
        <f>+F7+F41</f>
        <v>199752.3</v>
      </c>
    </row>
  </sheetData>
  <sheetProtection/>
  <mergeCells count="1">
    <mergeCell ref="C2:H2"/>
  </mergeCells>
  <printOptions/>
  <pageMargins left="0.6692913385826772" right="0.4724409448818898" top="0.984251968503937" bottom="0.5905511811023623" header="0.5118110236220472" footer="0.5118110236220472"/>
  <pageSetup horizontalDpi="600" verticalDpi="600" orientation="landscape" paperSize="9" scale="80" r:id="rId1"/>
  <headerFooter alignWithMargins="0">
    <oddHeader>&amp;C&amp;P/&amp;N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H14" sqref="H14"/>
    </sheetView>
  </sheetViews>
  <sheetFormatPr defaultColWidth="9.140625" defaultRowHeight="12.75"/>
  <cols>
    <col min="1" max="1" width="6.57421875" style="0" customWidth="1"/>
    <col min="2" max="2" width="15.8515625" style="0" customWidth="1"/>
    <col min="3" max="3" width="12.421875" style="0" customWidth="1"/>
    <col min="4" max="4" width="13.7109375" style="0" customWidth="1"/>
    <col min="5" max="5" width="12.140625" style="0" customWidth="1"/>
    <col min="6" max="6" width="13.421875" style="56" customWidth="1"/>
    <col min="7" max="7" width="10.140625" style="56" customWidth="1"/>
    <col min="8" max="8" width="13.57421875" style="0" customWidth="1"/>
    <col min="9" max="9" width="13.421875" style="0" customWidth="1"/>
    <col min="10" max="10" width="10.7109375" style="0" customWidth="1"/>
    <col min="11" max="11" width="10.57421875" style="0" customWidth="1"/>
  </cols>
  <sheetData>
    <row r="1" spans="5:7" ht="12.75">
      <c r="E1" s="13"/>
      <c r="F1" s="13"/>
      <c r="G1" s="13"/>
    </row>
    <row r="2" ht="20.25">
      <c r="C2" s="100" t="s">
        <v>1042</v>
      </c>
    </row>
    <row r="3" ht="20.25">
      <c r="C3" s="100"/>
    </row>
    <row r="4" spans="3:7" ht="16.5" customHeight="1">
      <c r="C4" s="100"/>
      <c r="E4" s="13" t="s">
        <v>859</v>
      </c>
      <c r="G4"/>
    </row>
    <row r="5" spans="3:7" ht="16.5" customHeight="1">
      <c r="C5" s="100"/>
      <c r="E5" s="13"/>
      <c r="G5"/>
    </row>
    <row r="6" spans="2:7" ht="16.5" customHeight="1">
      <c r="B6" s="14" t="s">
        <v>1046</v>
      </c>
      <c r="C6" s="60"/>
      <c r="D6" s="20"/>
      <c r="E6" s="407"/>
      <c r="F6" s="75"/>
      <c r="G6" s="20"/>
    </row>
    <row r="8" spans="3:8" ht="21" customHeight="1">
      <c r="C8" s="78" t="s">
        <v>94</v>
      </c>
      <c r="D8" s="80"/>
      <c r="E8" s="81"/>
      <c r="F8" s="81"/>
      <c r="G8" s="82"/>
      <c r="H8" s="83" t="s">
        <v>95</v>
      </c>
    </row>
    <row r="9" spans="3:8" ht="20.25" customHeight="1">
      <c r="C9" s="78" t="s">
        <v>1043</v>
      </c>
      <c r="D9" s="80"/>
      <c r="E9" s="81"/>
      <c r="F9" s="84"/>
      <c r="G9" s="16"/>
      <c r="H9" s="85">
        <v>0</v>
      </c>
    </row>
    <row r="10" spans="3:8" ht="20.25" customHeight="1">
      <c r="C10" s="78" t="s">
        <v>32</v>
      </c>
      <c r="D10" s="80"/>
      <c r="E10" s="81"/>
      <c r="F10" s="81"/>
      <c r="G10" s="80"/>
      <c r="H10" s="85">
        <v>0</v>
      </c>
    </row>
    <row r="11" spans="3:8" ht="20.25" customHeight="1">
      <c r="C11" s="78" t="s">
        <v>96</v>
      </c>
      <c r="D11" s="80"/>
      <c r="E11" s="81"/>
      <c r="F11" s="81"/>
      <c r="G11" s="16"/>
      <c r="H11" s="85">
        <v>0</v>
      </c>
    </row>
    <row r="12" spans="3:8" ht="20.25" customHeight="1">
      <c r="C12" s="78" t="s">
        <v>97</v>
      </c>
      <c r="D12" s="80"/>
      <c r="E12" s="81"/>
      <c r="F12" s="81"/>
      <c r="G12" s="80"/>
      <c r="H12" s="85">
        <v>0</v>
      </c>
    </row>
    <row r="13" spans="3:8" ht="20.25" customHeight="1">
      <c r="C13" s="78" t="s">
        <v>98</v>
      </c>
      <c r="D13" s="80"/>
      <c r="E13" s="81"/>
      <c r="F13" s="81"/>
      <c r="G13" s="16"/>
      <c r="H13" s="85">
        <v>0</v>
      </c>
    </row>
    <row r="14" spans="3:8" ht="20.25" customHeight="1">
      <c r="C14" s="78" t="s">
        <v>1044</v>
      </c>
      <c r="D14" s="80"/>
      <c r="E14" s="81"/>
      <c r="F14" s="81"/>
      <c r="G14" s="80"/>
      <c r="H14" s="85">
        <f>H9-H13</f>
        <v>0</v>
      </c>
    </row>
    <row r="17" ht="14.25">
      <c r="B17" s="60" t="s">
        <v>1045</v>
      </c>
    </row>
    <row r="19" spans="1:11" ht="71.25">
      <c r="A19" s="102" t="s">
        <v>23</v>
      </c>
      <c r="B19" s="102" t="s">
        <v>25</v>
      </c>
      <c r="C19" s="102" t="s">
        <v>24</v>
      </c>
      <c r="D19" s="102" t="s">
        <v>7</v>
      </c>
      <c r="E19" s="103" t="s">
        <v>8</v>
      </c>
      <c r="F19" s="103" t="s">
        <v>9</v>
      </c>
      <c r="G19" s="103" t="s">
        <v>10</v>
      </c>
      <c r="H19" s="103" t="s">
        <v>229</v>
      </c>
      <c r="I19" s="103" t="s">
        <v>11</v>
      </c>
      <c r="J19" s="102" t="s">
        <v>12</v>
      </c>
      <c r="K19" s="102" t="s">
        <v>13</v>
      </c>
    </row>
    <row r="20" spans="1:11" ht="28.5">
      <c r="A20" s="102" t="s">
        <v>23</v>
      </c>
      <c r="B20" s="124"/>
      <c r="C20" s="108"/>
      <c r="D20" s="123"/>
      <c r="E20" s="221"/>
      <c r="F20" s="221"/>
      <c r="G20" s="221"/>
      <c r="H20" s="221"/>
      <c r="I20" s="221"/>
      <c r="J20" s="123"/>
      <c r="K20" s="123"/>
    </row>
    <row r="21" spans="1:11" ht="15">
      <c r="A21" s="112"/>
      <c r="B21" s="112"/>
      <c r="C21" s="112"/>
      <c r="D21" s="112"/>
      <c r="E21" s="225"/>
      <c r="F21" s="225"/>
      <c r="G21" s="225"/>
      <c r="H21" s="225"/>
      <c r="I21" s="225"/>
      <c r="J21" s="114"/>
      <c r="K21" s="114"/>
    </row>
    <row r="22" spans="1:11" ht="15">
      <c r="A22" s="115"/>
      <c r="B22" s="115"/>
      <c r="C22" s="115" t="s">
        <v>16</v>
      </c>
      <c r="D22" s="122"/>
      <c r="E22" s="220">
        <f>SUM(E20:E21)</f>
        <v>0</v>
      </c>
      <c r="F22" s="220">
        <f>SUM(F20:F21)</f>
        <v>0</v>
      </c>
      <c r="G22" s="220">
        <f>SUM(G20:G21)</f>
        <v>0</v>
      </c>
      <c r="H22" s="220">
        <f>SUM(H20:H21)</f>
        <v>0</v>
      </c>
      <c r="I22" s="723"/>
      <c r="J22" s="723"/>
      <c r="K22" s="724"/>
    </row>
    <row r="24" ht="12.75">
      <c r="D24" s="56"/>
    </row>
  </sheetData>
  <sheetProtection/>
  <mergeCells count="1">
    <mergeCell ref="I22:K22"/>
  </mergeCells>
  <conditionalFormatting sqref="E22:H22">
    <cfRule type="cellIs" priority="1" dxfId="0" operator="lessThan" stopIfTrue="1">
      <formula>0</formula>
    </cfRule>
  </conditionalFormatting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  <headerFooter alignWithMargins="0">
    <oddHeader>&amp;C&amp;P/&amp;N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K21" sqref="K21"/>
    </sheetView>
  </sheetViews>
  <sheetFormatPr defaultColWidth="9.140625" defaultRowHeight="12.75"/>
  <sheetData>
    <row r="4" ht="18.75">
      <c r="B4" s="10" t="s">
        <v>181</v>
      </c>
    </row>
    <row r="10" ht="12.75">
      <c r="E10" s="7" t="s">
        <v>860</v>
      </c>
    </row>
    <row r="12" s="20" customFormat="1" ht="14.25">
      <c r="A12" s="20" t="s">
        <v>1047</v>
      </c>
    </row>
    <row r="13" s="20" customFormat="1" ht="14.25">
      <c r="A13" s="20" t="s">
        <v>102</v>
      </c>
    </row>
    <row r="19" ht="12.75">
      <c r="G19" s="7" t="s">
        <v>58</v>
      </c>
    </row>
    <row r="20" ht="12.75">
      <c r="G20" s="7" t="s">
        <v>59</v>
      </c>
    </row>
    <row r="21" ht="12.75">
      <c r="G21" s="7"/>
    </row>
    <row r="22" ht="12.75">
      <c r="G22" s="7" t="s">
        <v>279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3"/>
  <sheetViews>
    <sheetView showGridLines="0" zoomScalePageLayoutView="0" workbookViewId="0" topLeftCell="A1">
      <selection activeCell="D7" sqref="D7:E7"/>
    </sheetView>
  </sheetViews>
  <sheetFormatPr defaultColWidth="9.7109375" defaultRowHeight="12.75"/>
  <cols>
    <col min="1" max="1" width="11.421875" style="1" customWidth="1"/>
    <col min="2" max="2" width="67.28125" style="2" customWidth="1"/>
    <col min="3" max="3" width="18.7109375" style="53" customWidth="1"/>
    <col min="4" max="4" width="17.140625" style="53" customWidth="1"/>
    <col min="5" max="5" width="17.7109375" style="53" customWidth="1"/>
    <col min="6" max="6" width="7.28125" style="53" customWidth="1"/>
    <col min="7" max="7" width="7.28125" style="3" customWidth="1"/>
    <col min="8" max="16384" width="9.7109375" style="3" customWidth="1"/>
  </cols>
  <sheetData>
    <row r="1" spans="1:2" ht="18">
      <c r="A1" s="19" t="s">
        <v>49</v>
      </c>
      <c r="B1" s="8"/>
    </row>
    <row r="2" spans="1:2" ht="18">
      <c r="A2" s="19" t="s">
        <v>849</v>
      </c>
      <c r="B2" s="8"/>
    </row>
    <row r="3" spans="1:6" s="20" customFormat="1" ht="16.5" thickBot="1">
      <c r="A3" s="365" t="s">
        <v>417</v>
      </c>
      <c r="B3" s="366"/>
      <c r="C3" s="269"/>
      <c r="D3" s="75"/>
      <c r="E3" s="75"/>
      <c r="F3" s="75"/>
    </row>
    <row r="4" spans="1:7" ht="18" customHeight="1">
      <c r="A4" s="89" t="s">
        <v>43</v>
      </c>
      <c r="B4" s="641" t="s">
        <v>57</v>
      </c>
      <c r="C4" s="268" t="s">
        <v>92</v>
      </c>
      <c r="D4" s="267" t="s">
        <v>1</v>
      </c>
      <c r="E4" s="268" t="s">
        <v>92</v>
      </c>
      <c r="F4" s="52" t="s">
        <v>91</v>
      </c>
      <c r="G4" s="45" t="s">
        <v>91</v>
      </c>
    </row>
    <row r="5" spans="1:7" ht="15" customHeight="1" thickBot="1">
      <c r="A5" s="90" t="s">
        <v>44</v>
      </c>
      <c r="B5" s="642"/>
      <c r="C5" s="266" t="s">
        <v>284</v>
      </c>
      <c r="D5" s="265" t="s">
        <v>869</v>
      </c>
      <c r="E5" s="266" t="s">
        <v>870</v>
      </c>
      <c r="F5" s="133" t="s">
        <v>65</v>
      </c>
      <c r="G5" s="134" t="s">
        <v>64</v>
      </c>
    </row>
    <row r="6" spans="1:7" s="5" customFormat="1" ht="15" customHeight="1">
      <c r="A6" s="281">
        <v>1</v>
      </c>
      <c r="B6" s="39">
        <v>2</v>
      </c>
      <c r="C6" s="272">
        <v>3</v>
      </c>
      <c r="D6" s="279">
        <v>4</v>
      </c>
      <c r="E6" s="280">
        <v>5</v>
      </c>
      <c r="F6" s="279">
        <v>6</v>
      </c>
      <c r="G6" s="278">
        <v>7</v>
      </c>
    </row>
    <row r="7" spans="1:8" s="46" customFormat="1" ht="15.75" customHeight="1">
      <c r="A7" s="135"/>
      <c r="B7" s="144" t="s">
        <v>45</v>
      </c>
      <c r="C7" s="285">
        <f>+C8+C79</f>
        <v>166597506.12</v>
      </c>
      <c r="D7" s="285">
        <f>+D8+D79</f>
        <v>203390584</v>
      </c>
      <c r="E7" s="285">
        <f>+E8+E79</f>
        <v>202553557.89</v>
      </c>
      <c r="F7" s="145">
        <f>E7/C7*100</f>
        <v>121.5825870431103</v>
      </c>
      <c r="G7" s="146">
        <f>E7/D7*100</f>
        <v>99.5884636871882</v>
      </c>
      <c r="H7" s="88"/>
    </row>
    <row r="8" spans="1:8" s="98" customFormat="1" ht="15.75" customHeight="1">
      <c r="A8" s="382" t="s">
        <v>304</v>
      </c>
      <c r="B8" s="383" t="s">
        <v>926</v>
      </c>
      <c r="C8" s="384">
        <v>144198455.68</v>
      </c>
      <c r="D8" s="384">
        <v>161412594</v>
      </c>
      <c r="E8" s="384">
        <v>159333555.84</v>
      </c>
      <c r="F8" s="385">
        <f>E8/C8*100</f>
        <v>110.4960209793004</v>
      </c>
      <c r="G8" s="385">
        <f>E8/D8*100</f>
        <v>98.71197277208742</v>
      </c>
      <c r="H8" s="128"/>
    </row>
    <row r="9" spans="1:8" s="46" customFormat="1" ht="15.75" customHeight="1">
      <c r="A9" s="275" t="s">
        <v>305</v>
      </c>
      <c r="B9" s="273" t="s">
        <v>306</v>
      </c>
      <c r="C9" s="274">
        <v>68647328.05</v>
      </c>
      <c r="D9" s="274">
        <v>72660000</v>
      </c>
      <c r="E9" s="274">
        <v>74432884.65</v>
      </c>
      <c r="F9" s="386">
        <f>E9/C9*100</f>
        <v>108.42794142808594</v>
      </c>
      <c r="G9" s="386">
        <f>E9/D9*100</f>
        <v>102.43997336911643</v>
      </c>
      <c r="H9" s="88"/>
    </row>
    <row r="10" spans="1:8" s="46" customFormat="1" ht="15.75" customHeight="1">
      <c r="A10" s="275" t="s">
        <v>307</v>
      </c>
      <c r="B10" s="273" t="s">
        <v>308</v>
      </c>
      <c r="C10" s="274">
        <v>40597147.07</v>
      </c>
      <c r="D10" s="274">
        <v>43850000</v>
      </c>
      <c r="E10" s="274">
        <v>42907052.29</v>
      </c>
      <c r="F10" s="386">
        <f aca="true" t="shared" si="0" ref="F10:F73">E10/C10*100</f>
        <v>105.6898215434132</v>
      </c>
      <c r="G10" s="386">
        <f>E10/D10*100</f>
        <v>97.84960613454959</v>
      </c>
      <c r="H10" s="88"/>
    </row>
    <row r="11" spans="1:8" s="46" customFormat="1" ht="15.75" customHeight="1">
      <c r="A11" s="50" t="s">
        <v>309</v>
      </c>
      <c r="B11" s="387" t="s">
        <v>310</v>
      </c>
      <c r="C11" s="283">
        <v>41546144.38</v>
      </c>
      <c r="D11" s="50" t="s">
        <v>311</v>
      </c>
      <c r="E11" s="283">
        <v>31904355.98</v>
      </c>
      <c r="F11" s="388">
        <f t="shared" si="0"/>
        <v>76.7925795669225</v>
      </c>
      <c r="G11" s="388">
        <v>0</v>
      </c>
      <c r="H11" s="88"/>
    </row>
    <row r="12" spans="1:8" s="46" customFormat="1" ht="15.75" customHeight="1">
      <c r="A12" s="50" t="s">
        <v>927</v>
      </c>
      <c r="B12" s="387" t="s">
        <v>928</v>
      </c>
      <c r="C12" s="352">
        <v>0</v>
      </c>
      <c r="D12" s="50" t="s">
        <v>311</v>
      </c>
      <c r="E12" s="283">
        <v>5206650.13</v>
      </c>
      <c r="F12" s="388">
        <v>0</v>
      </c>
      <c r="G12" s="388">
        <v>0</v>
      </c>
      <c r="H12" s="88"/>
    </row>
    <row r="13" spans="1:8" s="46" customFormat="1" ht="15.75" customHeight="1">
      <c r="A13" s="50" t="s">
        <v>929</v>
      </c>
      <c r="B13" s="387" t="s">
        <v>930</v>
      </c>
      <c r="C13" s="352">
        <v>0</v>
      </c>
      <c r="D13" s="50" t="s">
        <v>311</v>
      </c>
      <c r="E13" s="283">
        <v>3738306.51</v>
      </c>
      <c r="F13" s="388">
        <v>0</v>
      </c>
      <c r="G13" s="388">
        <v>0</v>
      </c>
      <c r="H13" s="88"/>
    </row>
    <row r="14" spans="1:8" s="46" customFormat="1" ht="15.75" customHeight="1">
      <c r="A14" s="50" t="s">
        <v>931</v>
      </c>
      <c r="B14" s="387" t="s">
        <v>932</v>
      </c>
      <c r="C14" s="352">
        <v>0</v>
      </c>
      <c r="D14" s="50" t="s">
        <v>311</v>
      </c>
      <c r="E14" s="283">
        <v>4455575.73</v>
      </c>
      <c r="F14" s="388">
        <v>0</v>
      </c>
      <c r="G14" s="388">
        <v>0</v>
      </c>
      <c r="H14" s="88"/>
    </row>
    <row r="15" spans="1:8" s="46" customFormat="1" ht="15.75" customHeight="1">
      <c r="A15" s="50" t="s">
        <v>933</v>
      </c>
      <c r="B15" s="387" t="s">
        <v>934</v>
      </c>
      <c r="C15" s="352">
        <v>0</v>
      </c>
      <c r="D15" s="50" t="s">
        <v>311</v>
      </c>
      <c r="E15" s="283">
        <v>54551.24</v>
      </c>
      <c r="F15" s="388">
        <v>0</v>
      </c>
      <c r="G15" s="388">
        <v>0</v>
      </c>
      <c r="H15" s="88"/>
    </row>
    <row r="16" spans="1:8" s="46" customFormat="1" ht="15.75" customHeight="1">
      <c r="A16" s="50" t="s">
        <v>312</v>
      </c>
      <c r="B16" s="387" t="s">
        <v>935</v>
      </c>
      <c r="C16" s="283">
        <v>-948997.31</v>
      </c>
      <c r="D16" s="50" t="s">
        <v>311</v>
      </c>
      <c r="E16" s="283">
        <v>-2452387.3</v>
      </c>
      <c r="F16" s="388">
        <f t="shared" si="0"/>
        <v>258.4187830838003</v>
      </c>
      <c r="G16" s="388">
        <v>0</v>
      </c>
      <c r="H16" s="88"/>
    </row>
    <row r="17" spans="1:8" s="46" customFormat="1" ht="15.75" customHeight="1">
      <c r="A17" s="275" t="s">
        <v>313</v>
      </c>
      <c r="B17" s="273" t="s">
        <v>314</v>
      </c>
      <c r="C17" s="274">
        <v>23758474.05</v>
      </c>
      <c r="D17" s="274">
        <v>24960000</v>
      </c>
      <c r="E17" s="274">
        <v>27530797.47</v>
      </c>
      <c r="F17" s="386">
        <f t="shared" si="0"/>
        <v>115.87780179847029</v>
      </c>
      <c r="G17" s="386">
        <f>E17/D17*100</f>
        <v>110.29966935096154</v>
      </c>
      <c r="H17" s="88"/>
    </row>
    <row r="18" spans="1:8" s="46" customFormat="1" ht="15.75" customHeight="1">
      <c r="A18" s="50" t="s">
        <v>315</v>
      </c>
      <c r="B18" s="387" t="s">
        <v>316</v>
      </c>
      <c r="C18" s="283">
        <v>11300589.41</v>
      </c>
      <c r="D18" s="50" t="s">
        <v>311</v>
      </c>
      <c r="E18" s="283">
        <v>10500917.64</v>
      </c>
      <c r="F18" s="388">
        <f t="shared" si="0"/>
        <v>92.92362777739396</v>
      </c>
      <c r="G18" s="388">
        <v>0</v>
      </c>
      <c r="H18" s="88"/>
    </row>
    <row r="19" spans="1:8" s="46" customFormat="1" ht="15.75" customHeight="1">
      <c r="A19" s="50" t="s">
        <v>317</v>
      </c>
      <c r="B19" s="387" t="s">
        <v>318</v>
      </c>
      <c r="C19" s="283">
        <v>12457884.64</v>
      </c>
      <c r="D19" s="50" t="s">
        <v>311</v>
      </c>
      <c r="E19" s="283">
        <v>17029879.83</v>
      </c>
      <c r="F19" s="388">
        <f t="shared" si="0"/>
        <v>136.6996109060133</v>
      </c>
      <c r="G19" s="388">
        <v>0</v>
      </c>
      <c r="H19" s="88"/>
    </row>
    <row r="20" spans="1:8" s="46" customFormat="1" ht="15.75" customHeight="1">
      <c r="A20" s="275" t="s">
        <v>319</v>
      </c>
      <c r="B20" s="273" t="s">
        <v>320</v>
      </c>
      <c r="C20" s="274">
        <v>4291706.93</v>
      </c>
      <c r="D20" s="274">
        <v>3850000</v>
      </c>
      <c r="E20" s="274">
        <v>3995034.89</v>
      </c>
      <c r="F20" s="386">
        <f t="shared" si="0"/>
        <v>93.08731828992806</v>
      </c>
      <c r="G20" s="386">
        <f>E20/D20*100</f>
        <v>103.76714</v>
      </c>
      <c r="H20" s="88"/>
    </row>
    <row r="21" spans="1:8" s="46" customFormat="1" ht="15.75" customHeight="1">
      <c r="A21" s="50" t="s">
        <v>321</v>
      </c>
      <c r="B21" s="387" t="s">
        <v>322</v>
      </c>
      <c r="C21" s="283">
        <v>3682555.96</v>
      </c>
      <c r="D21" s="50" t="s">
        <v>311</v>
      </c>
      <c r="E21" s="283">
        <v>3853492.83</v>
      </c>
      <c r="F21" s="388">
        <f t="shared" si="0"/>
        <v>104.64179965916934</v>
      </c>
      <c r="G21" s="388">
        <v>0</v>
      </c>
      <c r="H21" s="88"/>
    </row>
    <row r="22" spans="1:8" s="46" customFormat="1" ht="15.75" customHeight="1">
      <c r="A22" s="50" t="s">
        <v>323</v>
      </c>
      <c r="B22" s="387" t="s">
        <v>324</v>
      </c>
      <c r="C22" s="283">
        <v>609150.97</v>
      </c>
      <c r="D22" s="50" t="s">
        <v>311</v>
      </c>
      <c r="E22" s="283">
        <v>141542.06</v>
      </c>
      <c r="F22" s="388">
        <f t="shared" si="0"/>
        <v>23.235957417912346</v>
      </c>
      <c r="G22" s="388">
        <v>0</v>
      </c>
      <c r="H22" s="88"/>
    </row>
    <row r="23" spans="1:8" s="46" customFormat="1" ht="15.75" customHeight="1">
      <c r="A23" s="275" t="s">
        <v>325</v>
      </c>
      <c r="B23" s="273" t="s">
        <v>108</v>
      </c>
      <c r="C23" s="274">
        <v>14243308.66</v>
      </c>
      <c r="D23" s="274">
        <v>20007362</v>
      </c>
      <c r="E23" s="274">
        <v>16878494.71</v>
      </c>
      <c r="F23" s="386">
        <f t="shared" si="0"/>
        <v>118.50122126048205</v>
      </c>
      <c r="G23" s="386">
        <f>E23/D23*100</f>
        <v>84.36142011125705</v>
      </c>
      <c r="H23" s="88"/>
    </row>
    <row r="24" spans="1:8" s="46" customFormat="1" ht="15.75" customHeight="1">
      <c r="A24" s="275" t="s">
        <v>326</v>
      </c>
      <c r="B24" s="273" t="s">
        <v>327</v>
      </c>
      <c r="C24" s="274">
        <v>467140.89</v>
      </c>
      <c r="D24" s="274">
        <v>1013236</v>
      </c>
      <c r="E24" s="274">
        <v>113541.12</v>
      </c>
      <c r="F24" s="386">
        <f t="shared" si="0"/>
        <v>24.305540882965733</v>
      </c>
      <c r="G24" s="386">
        <f>E24/D24*100</f>
        <v>11.205792135297205</v>
      </c>
      <c r="H24" s="88"/>
    </row>
    <row r="25" spans="1:8" s="46" customFormat="1" ht="15.75" customHeight="1">
      <c r="A25" s="50" t="s">
        <v>936</v>
      </c>
      <c r="B25" s="387" t="s">
        <v>937</v>
      </c>
      <c r="C25" s="283">
        <v>0</v>
      </c>
      <c r="D25" s="50" t="s">
        <v>311</v>
      </c>
      <c r="E25" s="283">
        <v>104752.94</v>
      </c>
      <c r="F25" s="388">
        <v>0</v>
      </c>
      <c r="G25" s="388">
        <v>0</v>
      </c>
      <c r="H25" s="88"/>
    </row>
    <row r="26" spans="1:8" s="46" customFormat="1" ht="15.75" customHeight="1">
      <c r="A26" s="50" t="s">
        <v>328</v>
      </c>
      <c r="B26" s="387" t="s">
        <v>329</v>
      </c>
      <c r="C26" s="283">
        <v>296180.08</v>
      </c>
      <c r="D26" s="50" t="s">
        <v>311</v>
      </c>
      <c r="E26" s="283">
        <v>0</v>
      </c>
      <c r="F26" s="388">
        <f t="shared" si="0"/>
        <v>0</v>
      </c>
      <c r="G26" s="388">
        <v>0</v>
      </c>
      <c r="H26" s="88"/>
    </row>
    <row r="27" spans="1:8" s="46" customFormat="1" ht="15.75" customHeight="1">
      <c r="A27" s="50" t="s">
        <v>330</v>
      </c>
      <c r="B27" s="387" t="s">
        <v>109</v>
      </c>
      <c r="C27" s="283">
        <v>170960.81</v>
      </c>
      <c r="D27" s="50" t="s">
        <v>311</v>
      </c>
      <c r="E27" s="283">
        <v>8788.18</v>
      </c>
      <c r="F27" s="388">
        <f t="shared" si="0"/>
        <v>5.140464648009097</v>
      </c>
      <c r="G27" s="388">
        <v>0</v>
      </c>
      <c r="H27" s="88"/>
    </row>
    <row r="28" spans="1:8" s="46" customFormat="1" ht="15.75" customHeight="1">
      <c r="A28" s="275" t="s">
        <v>331</v>
      </c>
      <c r="B28" s="273" t="s">
        <v>110</v>
      </c>
      <c r="C28" s="274">
        <v>3996649.3</v>
      </c>
      <c r="D28" s="274">
        <v>3069122</v>
      </c>
      <c r="E28" s="274">
        <v>3360056.71</v>
      </c>
      <c r="F28" s="386">
        <f t="shared" si="0"/>
        <v>84.07184263077573</v>
      </c>
      <c r="G28" s="386">
        <f>E28/D28*100</f>
        <v>109.4794117014573</v>
      </c>
      <c r="H28" s="88"/>
    </row>
    <row r="29" spans="1:8" s="46" customFormat="1" ht="15.75" customHeight="1">
      <c r="A29" s="50" t="s">
        <v>332</v>
      </c>
      <c r="B29" s="387" t="s">
        <v>111</v>
      </c>
      <c r="C29" s="283">
        <v>2240976.39</v>
      </c>
      <c r="D29" s="50" t="s">
        <v>311</v>
      </c>
      <c r="E29" s="283">
        <v>1565348.67</v>
      </c>
      <c r="F29" s="388">
        <f t="shared" si="0"/>
        <v>69.85118973074053</v>
      </c>
      <c r="G29" s="388">
        <v>0</v>
      </c>
      <c r="H29" s="88"/>
    </row>
    <row r="30" spans="1:8" s="46" customFormat="1" ht="15.75" customHeight="1">
      <c r="A30" s="50" t="s">
        <v>333</v>
      </c>
      <c r="B30" s="387" t="s">
        <v>112</v>
      </c>
      <c r="C30" s="283">
        <v>1755672.91</v>
      </c>
      <c r="D30" s="50" t="s">
        <v>311</v>
      </c>
      <c r="E30" s="283">
        <v>1794708.04</v>
      </c>
      <c r="F30" s="388">
        <f t="shared" si="0"/>
        <v>102.22337143653941</v>
      </c>
      <c r="G30" s="388">
        <v>0</v>
      </c>
      <c r="H30" s="88"/>
    </row>
    <row r="31" spans="1:8" s="46" customFormat="1" ht="15.75" customHeight="1">
      <c r="A31" s="275" t="s">
        <v>334</v>
      </c>
      <c r="B31" s="273" t="s">
        <v>113</v>
      </c>
      <c r="C31" s="274">
        <v>44641.56</v>
      </c>
      <c r="D31" s="274">
        <v>98726</v>
      </c>
      <c r="E31" s="274">
        <v>98725.7</v>
      </c>
      <c r="F31" s="386">
        <f t="shared" si="0"/>
        <v>221.15199379233164</v>
      </c>
      <c r="G31" s="386">
        <f>E31/D31*100</f>
        <v>99.99969612867937</v>
      </c>
      <c r="H31" s="88"/>
    </row>
    <row r="32" spans="1:8" s="46" customFormat="1" ht="15.75" customHeight="1">
      <c r="A32" s="50" t="s">
        <v>335</v>
      </c>
      <c r="B32" s="387" t="s">
        <v>182</v>
      </c>
      <c r="C32" s="283">
        <v>44641.56</v>
      </c>
      <c r="D32" s="50" t="s">
        <v>311</v>
      </c>
      <c r="E32" s="283">
        <v>9527.7</v>
      </c>
      <c r="F32" s="388">
        <f t="shared" si="0"/>
        <v>21.34266813256526</v>
      </c>
      <c r="G32" s="388">
        <v>0</v>
      </c>
      <c r="H32" s="88"/>
    </row>
    <row r="33" spans="1:8" s="46" customFormat="1" ht="15.75" customHeight="1">
      <c r="A33" s="50" t="s">
        <v>336</v>
      </c>
      <c r="B33" s="387" t="s">
        <v>114</v>
      </c>
      <c r="C33" s="283">
        <v>0</v>
      </c>
      <c r="D33" s="50" t="s">
        <v>311</v>
      </c>
      <c r="E33" s="283">
        <v>89198</v>
      </c>
      <c r="F33" s="388">
        <v>0</v>
      </c>
      <c r="G33" s="388">
        <v>0</v>
      </c>
      <c r="H33" s="88"/>
    </row>
    <row r="34" spans="1:8" s="46" customFormat="1" ht="15.75" customHeight="1">
      <c r="A34" s="275" t="s">
        <v>337</v>
      </c>
      <c r="B34" s="273" t="s">
        <v>338</v>
      </c>
      <c r="C34" s="274">
        <v>4060994.94</v>
      </c>
      <c r="D34" s="274">
        <v>4195797</v>
      </c>
      <c r="E34" s="274">
        <v>3882355.05</v>
      </c>
      <c r="F34" s="386">
        <f t="shared" si="0"/>
        <v>95.60108070462161</v>
      </c>
      <c r="G34" s="386">
        <f>E34/D34*100</f>
        <v>92.52962071329952</v>
      </c>
      <c r="H34" s="88"/>
    </row>
    <row r="35" spans="1:8" s="46" customFormat="1" ht="15.75" customHeight="1">
      <c r="A35" s="50" t="s">
        <v>339</v>
      </c>
      <c r="B35" s="387" t="s">
        <v>340</v>
      </c>
      <c r="C35" s="283">
        <v>3504385.56</v>
      </c>
      <c r="D35" s="50" t="s">
        <v>311</v>
      </c>
      <c r="E35" s="283">
        <v>3275331.56</v>
      </c>
      <c r="F35" s="388">
        <f t="shared" si="0"/>
        <v>93.46378998320036</v>
      </c>
      <c r="G35" s="388">
        <v>0</v>
      </c>
      <c r="H35" s="88"/>
    </row>
    <row r="36" spans="1:8" s="46" customFormat="1" ht="15.75" customHeight="1">
      <c r="A36" s="50" t="s">
        <v>341</v>
      </c>
      <c r="B36" s="387" t="s">
        <v>342</v>
      </c>
      <c r="C36" s="283">
        <v>556609.38</v>
      </c>
      <c r="D36" s="50" t="s">
        <v>311</v>
      </c>
      <c r="E36" s="283">
        <v>607023.49</v>
      </c>
      <c r="F36" s="388">
        <f t="shared" si="0"/>
        <v>109.05735904055372</v>
      </c>
      <c r="G36" s="388">
        <v>0</v>
      </c>
      <c r="H36" s="88"/>
    </row>
    <row r="37" spans="1:8" s="46" customFormat="1" ht="15" customHeight="1">
      <c r="A37" s="275" t="s">
        <v>343</v>
      </c>
      <c r="B37" s="273" t="s">
        <v>115</v>
      </c>
      <c r="C37" s="274">
        <v>5673697.57</v>
      </c>
      <c r="D37" s="274">
        <v>6212073</v>
      </c>
      <c r="E37" s="274">
        <v>5724876.94</v>
      </c>
      <c r="F37" s="386">
        <f t="shared" si="0"/>
        <v>100.90204614131379</v>
      </c>
      <c r="G37" s="386">
        <f>E37/D37*100</f>
        <v>92.15727084984353</v>
      </c>
      <c r="H37" s="88"/>
    </row>
    <row r="38" spans="1:8" s="46" customFormat="1" ht="15" customHeight="1">
      <c r="A38" s="50" t="s">
        <v>344</v>
      </c>
      <c r="B38" s="387" t="s">
        <v>116</v>
      </c>
      <c r="C38" s="283">
        <v>5342090.98</v>
      </c>
      <c r="D38" s="50" t="s">
        <v>311</v>
      </c>
      <c r="E38" s="283">
        <v>5284485.56</v>
      </c>
      <c r="F38" s="388">
        <f t="shared" si="0"/>
        <v>98.92166905775909</v>
      </c>
      <c r="G38" s="388">
        <v>0</v>
      </c>
      <c r="H38" s="88"/>
    </row>
    <row r="39" spans="1:8" s="46" customFormat="1" ht="15" customHeight="1">
      <c r="A39" s="50" t="s">
        <v>345</v>
      </c>
      <c r="B39" s="387" t="s">
        <v>117</v>
      </c>
      <c r="C39" s="283">
        <v>331606.59</v>
      </c>
      <c r="D39" s="50" t="s">
        <v>311</v>
      </c>
      <c r="E39" s="283">
        <v>440391.38</v>
      </c>
      <c r="F39" s="388">
        <f t="shared" si="0"/>
        <v>132.80537639496245</v>
      </c>
      <c r="G39" s="388">
        <v>0</v>
      </c>
      <c r="H39" s="88"/>
    </row>
    <row r="40" spans="1:8" s="46" customFormat="1" ht="15.75" customHeight="1">
      <c r="A40" s="275" t="s">
        <v>346</v>
      </c>
      <c r="B40" s="273" t="s">
        <v>347</v>
      </c>
      <c r="C40" s="274">
        <v>184.4</v>
      </c>
      <c r="D40" s="274">
        <v>5418408</v>
      </c>
      <c r="E40" s="274">
        <v>3698939.19</v>
      </c>
      <c r="F40" s="386">
        <v>0</v>
      </c>
      <c r="G40" s="386">
        <f>E40/D40*100</f>
        <v>68.26616212732596</v>
      </c>
      <c r="H40" s="88"/>
    </row>
    <row r="41" spans="1:8" s="46" customFormat="1" ht="15.75" customHeight="1">
      <c r="A41" s="50" t="s">
        <v>348</v>
      </c>
      <c r="B41" s="387" t="s">
        <v>349</v>
      </c>
      <c r="C41" s="283">
        <v>184.4</v>
      </c>
      <c r="D41" s="50" t="s">
        <v>311</v>
      </c>
      <c r="E41" s="283">
        <v>532639.32</v>
      </c>
      <c r="F41" s="388">
        <v>0</v>
      </c>
      <c r="G41" s="386"/>
      <c r="H41" s="88"/>
    </row>
    <row r="42" spans="1:8" s="46" customFormat="1" ht="15.75" customHeight="1">
      <c r="A42" s="50" t="s">
        <v>938</v>
      </c>
      <c r="B42" s="387" t="s">
        <v>939</v>
      </c>
      <c r="C42" s="283">
        <v>0</v>
      </c>
      <c r="D42" s="50" t="s">
        <v>311</v>
      </c>
      <c r="E42" s="283">
        <v>3166299.87</v>
      </c>
      <c r="F42" s="388">
        <v>0</v>
      </c>
      <c r="G42" s="386"/>
      <c r="H42" s="88"/>
    </row>
    <row r="43" spans="1:8" s="46" customFormat="1" ht="15.75" customHeight="1">
      <c r="A43" s="275" t="s">
        <v>350</v>
      </c>
      <c r="B43" s="273" t="s">
        <v>351</v>
      </c>
      <c r="C43" s="274">
        <v>8622597.83</v>
      </c>
      <c r="D43" s="274">
        <v>9166544</v>
      </c>
      <c r="E43" s="274">
        <v>9310937.39</v>
      </c>
      <c r="F43" s="386">
        <f t="shared" si="0"/>
        <v>107.98297187890533</v>
      </c>
      <c r="G43" s="386">
        <f>E43/D43*100</f>
        <v>101.57522169751219</v>
      </c>
      <c r="H43" s="88"/>
    </row>
    <row r="44" spans="1:8" s="46" customFormat="1" ht="15.75" customHeight="1">
      <c r="A44" s="275" t="s">
        <v>352</v>
      </c>
      <c r="B44" s="273" t="s">
        <v>353</v>
      </c>
      <c r="C44" s="274">
        <v>1468879.96</v>
      </c>
      <c r="D44" s="274">
        <v>927071</v>
      </c>
      <c r="E44" s="274">
        <v>929849.36</v>
      </c>
      <c r="F44" s="386">
        <f t="shared" si="0"/>
        <v>63.30329130502944</v>
      </c>
      <c r="G44" s="386">
        <f>E44/D44*100</f>
        <v>100.29969225658013</v>
      </c>
      <c r="H44" s="88"/>
    </row>
    <row r="45" spans="1:8" s="46" customFormat="1" ht="15.75" customHeight="1">
      <c r="A45" s="50" t="s">
        <v>354</v>
      </c>
      <c r="B45" s="387" t="s">
        <v>355</v>
      </c>
      <c r="C45" s="283">
        <v>96729.87</v>
      </c>
      <c r="D45" s="50" t="s">
        <v>311</v>
      </c>
      <c r="E45" s="283">
        <v>72284.72</v>
      </c>
      <c r="F45" s="388">
        <f t="shared" si="0"/>
        <v>74.7284370381145</v>
      </c>
      <c r="G45" s="388">
        <v>0</v>
      </c>
      <c r="H45" s="88"/>
    </row>
    <row r="46" spans="1:8" s="46" customFormat="1" ht="15.75" customHeight="1">
      <c r="A46" s="50" t="s">
        <v>356</v>
      </c>
      <c r="B46" s="387" t="s">
        <v>357</v>
      </c>
      <c r="C46" s="283">
        <v>1289984.19</v>
      </c>
      <c r="D46" s="50" t="s">
        <v>311</v>
      </c>
      <c r="E46" s="283">
        <v>814675.51</v>
      </c>
      <c r="F46" s="388">
        <f t="shared" si="0"/>
        <v>63.15391431270177</v>
      </c>
      <c r="G46" s="388">
        <v>0</v>
      </c>
      <c r="H46" s="88"/>
    </row>
    <row r="47" spans="1:8" s="46" customFormat="1" ht="15.75" customHeight="1">
      <c r="A47" s="50" t="s">
        <v>358</v>
      </c>
      <c r="B47" s="387" t="s">
        <v>359</v>
      </c>
      <c r="C47" s="283">
        <v>95.4</v>
      </c>
      <c r="D47" s="50" t="s">
        <v>311</v>
      </c>
      <c r="E47" s="283">
        <v>2318.43</v>
      </c>
      <c r="F47" s="388">
        <f t="shared" si="0"/>
        <v>2430.2201257861634</v>
      </c>
      <c r="G47" s="388">
        <v>0</v>
      </c>
      <c r="H47" s="88"/>
    </row>
    <row r="48" spans="1:8" s="46" customFormat="1" ht="15.75" customHeight="1">
      <c r="A48" s="50" t="s">
        <v>360</v>
      </c>
      <c r="B48" s="387" t="s">
        <v>361</v>
      </c>
      <c r="C48" s="283">
        <v>82070.5</v>
      </c>
      <c r="D48" s="50" t="s">
        <v>311</v>
      </c>
      <c r="E48" s="283">
        <v>40570.7</v>
      </c>
      <c r="F48" s="388">
        <f t="shared" si="0"/>
        <v>49.433962264150935</v>
      </c>
      <c r="G48" s="388">
        <v>0</v>
      </c>
      <c r="H48" s="88"/>
    </row>
    <row r="49" spans="1:8" s="46" customFormat="1" ht="20.25" customHeight="1">
      <c r="A49" s="275" t="s">
        <v>362</v>
      </c>
      <c r="B49" s="273" t="s">
        <v>363</v>
      </c>
      <c r="C49" s="274">
        <v>7153717.87</v>
      </c>
      <c r="D49" s="274">
        <v>8239473</v>
      </c>
      <c r="E49" s="274">
        <v>8381088.03</v>
      </c>
      <c r="F49" s="386">
        <f t="shared" si="0"/>
        <v>117.15709484640327</v>
      </c>
      <c r="G49" s="386">
        <f>E49/D49*100</f>
        <v>101.71873892905529</v>
      </c>
      <c r="H49" s="88"/>
    </row>
    <row r="50" spans="1:8" s="46" customFormat="1" ht="15.75" customHeight="1">
      <c r="A50" s="50" t="s">
        <v>364</v>
      </c>
      <c r="B50" s="387" t="s">
        <v>365</v>
      </c>
      <c r="C50" s="283">
        <v>1296837.42</v>
      </c>
      <c r="D50" s="50" t="s">
        <v>311</v>
      </c>
      <c r="E50" s="283">
        <v>1240072.46</v>
      </c>
      <c r="F50" s="388">
        <f t="shared" si="0"/>
        <v>95.62281600418348</v>
      </c>
      <c r="G50" s="388">
        <v>0</v>
      </c>
      <c r="H50" s="88"/>
    </row>
    <row r="51" spans="1:8" s="46" customFormat="1" ht="15.75" customHeight="1">
      <c r="A51" s="50" t="s">
        <v>366</v>
      </c>
      <c r="B51" s="387" t="s">
        <v>367</v>
      </c>
      <c r="C51" s="283">
        <v>4237681.41</v>
      </c>
      <c r="D51" s="50" t="s">
        <v>311</v>
      </c>
      <c r="E51" s="283">
        <v>5442370.12</v>
      </c>
      <c r="F51" s="388">
        <f t="shared" si="0"/>
        <v>128.4280150734597</v>
      </c>
      <c r="G51" s="388">
        <v>0</v>
      </c>
      <c r="H51" s="88"/>
    </row>
    <row r="52" spans="1:8" s="46" customFormat="1" ht="15.75" customHeight="1">
      <c r="A52" s="50" t="s">
        <v>368</v>
      </c>
      <c r="B52" s="387" t="s">
        <v>369</v>
      </c>
      <c r="C52" s="283">
        <v>1337471.45</v>
      </c>
      <c r="D52" s="50" t="s">
        <v>311</v>
      </c>
      <c r="E52" s="283">
        <v>1363902.44</v>
      </c>
      <c r="F52" s="388">
        <f t="shared" si="0"/>
        <v>101.97619096841282</v>
      </c>
      <c r="G52" s="388">
        <v>0</v>
      </c>
      <c r="H52" s="88"/>
    </row>
    <row r="53" spans="1:8" s="87" customFormat="1" ht="15.75" customHeight="1">
      <c r="A53" s="50" t="s">
        <v>370</v>
      </c>
      <c r="B53" s="387" t="s">
        <v>371</v>
      </c>
      <c r="C53" s="283">
        <v>281727.59</v>
      </c>
      <c r="D53" s="50" t="s">
        <v>311</v>
      </c>
      <c r="E53" s="283">
        <v>334743.01</v>
      </c>
      <c r="F53" s="388">
        <f t="shared" si="0"/>
        <v>118.81797235407436</v>
      </c>
      <c r="G53" s="388">
        <v>0</v>
      </c>
      <c r="H53" s="92"/>
    </row>
    <row r="54" spans="1:8" s="87" customFormat="1" ht="15.75" customHeight="1">
      <c r="A54" s="275" t="s">
        <v>372</v>
      </c>
      <c r="B54" s="273" t="s">
        <v>373</v>
      </c>
      <c r="C54" s="274">
        <v>50252796.55</v>
      </c>
      <c r="D54" s="274">
        <v>56034439</v>
      </c>
      <c r="E54" s="274">
        <v>55029366.26</v>
      </c>
      <c r="F54" s="386">
        <f t="shared" si="0"/>
        <v>109.50508237934073</v>
      </c>
      <c r="G54" s="386">
        <f>E54/D54*100</f>
        <v>98.20633032482041</v>
      </c>
      <c r="H54" s="92"/>
    </row>
    <row r="55" spans="1:8" s="46" customFormat="1" ht="15.75" customHeight="1">
      <c r="A55" s="275" t="s">
        <v>374</v>
      </c>
      <c r="B55" s="273" t="s">
        <v>375</v>
      </c>
      <c r="C55" s="274">
        <v>3939045.74</v>
      </c>
      <c r="D55" s="274">
        <v>4250000</v>
      </c>
      <c r="E55" s="274">
        <v>4286343.99</v>
      </c>
      <c r="F55" s="386">
        <f t="shared" si="0"/>
        <v>108.81681180985727</v>
      </c>
      <c r="G55" s="386">
        <f>E55/D55*100</f>
        <v>100.85515270588236</v>
      </c>
      <c r="H55" s="88"/>
    </row>
    <row r="56" spans="1:8" s="46" customFormat="1" ht="15.75" customHeight="1">
      <c r="A56" s="50" t="s">
        <v>376</v>
      </c>
      <c r="B56" s="387" t="s">
        <v>118</v>
      </c>
      <c r="C56" s="283">
        <v>612891.54</v>
      </c>
      <c r="D56" s="50" t="s">
        <v>311</v>
      </c>
      <c r="E56" s="283">
        <v>707119.07</v>
      </c>
      <c r="F56" s="388">
        <f t="shared" si="0"/>
        <v>115.3742585515212</v>
      </c>
      <c r="G56" s="388">
        <v>0</v>
      </c>
      <c r="H56" s="88"/>
    </row>
    <row r="57" spans="1:8" s="46" customFormat="1" ht="15.75" customHeight="1">
      <c r="A57" s="50" t="s">
        <v>377</v>
      </c>
      <c r="B57" s="387" t="s">
        <v>378</v>
      </c>
      <c r="C57" s="283">
        <v>315745.16</v>
      </c>
      <c r="D57" s="50" t="s">
        <v>311</v>
      </c>
      <c r="E57" s="283">
        <v>273868.12</v>
      </c>
      <c r="F57" s="388">
        <f t="shared" si="0"/>
        <v>86.73707619144503</v>
      </c>
      <c r="G57" s="388">
        <v>0</v>
      </c>
      <c r="H57" s="88"/>
    </row>
    <row r="58" spans="1:8" s="46" customFormat="1" ht="15.75" customHeight="1">
      <c r="A58" s="50" t="s">
        <v>379</v>
      </c>
      <c r="B58" s="387" t="s">
        <v>380</v>
      </c>
      <c r="C58" s="283">
        <v>3010409.04</v>
      </c>
      <c r="D58" s="50" t="s">
        <v>311</v>
      </c>
      <c r="E58" s="283">
        <v>3305356.8</v>
      </c>
      <c r="F58" s="388">
        <f t="shared" si="0"/>
        <v>109.79759747200333</v>
      </c>
      <c r="G58" s="388">
        <v>0</v>
      </c>
      <c r="H58" s="88"/>
    </row>
    <row r="59" spans="1:8" s="46" customFormat="1" ht="15.75" customHeight="1">
      <c r="A59" s="275" t="s">
        <v>381</v>
      </c>
      <c r="B59" s="273" t="s">
        <v>382</v>
      </c>
      <c r="C59" s="274">
        <v>10674848.04</v>
      </c>
      <c r="D59" s="274">
        <v>12229434</v>
      </c>
      <c r="E59" s="274">
        <v>10153030.57</v>
      </c>
      <c r="F59" s="386">
        <f t="shared" si="0"/>
        <v>95.11171055508535</v>
      </c>
      <c r="G59" s="386">
        <f>E59/D59*100</f>
        <v>83.02126304455301</v>
      </c>
      <c r="H59" s="88"/>
    </row>
    <row r="60" spans="1:8" s="46" customFormat="1" ht="15.75" customHeight="1">
      <c r="A60" s="50" t="s">
        <v>383</v>
      </c>
      <c r="B60" s="387" t="s">
        <v>384</v>
      </c>
      <c r="C60" s="283">
        <v>82060.81</v>
      </c>
      <c r="D60" s="50" t="s">
        <v>311</v>
      </c>
      <c r="E60" s="283">
        <v>52625.31</v>
      </c>
      <c r="F60" s="388">
        <f t="shared" si="0"/>
        <v>64.12964970733289</v>
      </c>
      <c r="G60" s="388">
        <v>0</v>
      </c>
      <c r="H60" s="88"/>
    </row>
    <row r="61" spans="1:8" s="46" customFormat="1" ht="15.75" customHeight="1">
      <c r="A61" s="50" t="s">
        <v>385</v>
      </c>
      <c r="B61" s="387" t="s">
        <v>386</v>
      </c>
      <c r="C61" s="283">
        <v>142117.88</v>
      </c>
      <c r="D61" s="50" t="s">
        <v>311</v>
      </c>
      <c r="E61" s="283">
        <v>107917.08</v>
      </c>
      <c r="F61" s="388">
        <f t="shared" si="0"/>
        <v>75.9349069941094</v>
      </c>
      <c r="G61" s="388">
        <v>0</v>
      </c>
      <c r="H61" s="88"/>
    </row>
    <row r="62" spans="1:8" s="46" customFormat="1" ht="17.25" customHeight="1">
      <c r="A62" s="50" t="s">
        <v>387</v>
      </c>
      <c r="B62" s="387" t="s">
        <v>388</v>
      </c>
      <c r="C62" s="283">
        <v>677.94</v>
      </c>
      <c r="D62" s="50" t="s">
        <v>311</v>
      </c>
      <c r="E62" s="283">
        <v>364.44</v>
      </c>
      <c r="F62" s="388">
        <f t="shared" si="0"/>
        <v>53.75696964333127</v>
      </c>
      <c r="G62" s="388">
        <v>0</v>
      </c>
      <c r="H62" s="88"/>
    </row>
    <row r="63" spans="1:8" s="46" customFormat="1" ht="15.75" customHeight="1">
      <c r="A63" s="50" t="s">
        <v>389</v>
      </c>
      <c r="B63" s="387" t="s">
        <v>390</v>
      </c>
      <c r="C63" s="283">
        <v>10449991.41</v>
      </c>
      <c r="D63" s="50" t="s">
        <v>311</v>
      </c>
      <c r="E63" s="283">
        <v>9992123.74</v>
      </c>
      <c r="F63" s="388">
        <f t="shared" si="0"/>
        <v>95.61848759452712</v>
      </c>
      <c r="G63" s="388">
        <v>0</v>
      </c>
      <c r="H63" s="88"/>
    </row>
    <row r="64" spans="1:8" s="46" customFormat="1" ht="15.75" customHeight="1">
      <c r="A64" s="275" t="s">
        <v>391</v>
      </c>
      <c r="B64" s="273" t="s">
        <v>392</v>
      </c>
      <c r="C64" s="274">
        <v>35638902.77</v>
      </c>
      <c r="D64" s="274">
        <v>39555005</v>
      </c>
      <c r="E64" s="274">
        <v>40589991.7</v>
      </c>
      <c r="F64" s="386">
        <f t="shared" si="0"/>
        <v>113.89237194520958</v>
      </c>
      <c r="G64" s="386">
        <f>E64/D64*100</f>
        <v>102.61657582902595</v>
      </c>
      <c r="H64" s="88"/>
    </row>
    <row r="65" spans="1:8" s="46" customFormat="1" ht="15.75" customHeight="1">
      <c r="A65" s="50" t="s">
        <v>393</v>
      </c>
      <c r="B65" s="387" t="s">
        <v>394</v>
      </c>
      <c r="C65" s="283">
        <v>16290367.95</v>
      </c>
      <c r="D65" s="50" t="s">
        <v>311</v>
      </c>
      <c r="E65" s="283">
        <v>21978224.81</v>
      </c>
      <c r="F65" s="388">
        <f t="shared" si="0"/>
        <v>134.91545972109242</v>
      </c>
      <c r="G65" s="388">
        <v>0</v>
      </c>
      <c r="H65" s="88"/>
    </row>
    <row r="66" spans="1:8" s="46" customFormat="1" ht="15.75" customHeight="1">
      <c r="A66" s="50" t="s">
        <v>395</v>
      </c>
      <c r="B66" s="387" t="s">
        <v>396</v>
      </c>
      <c r="C66" s="283">
        <v>19348534.82</v>
      </c>
      <c r="D66" s="50" t="s">
        <v>311</v>
      </c>
      <c r="E66" s="283">
        <v>18611766.89</v>
      </c>
      <c r="F66" s="388">
        <f t="shared" si="0"/>
        <v>96.19212546658352</v>
      </c>
      <c r="G66" s="388">
        <v>0</v>
      </c>
      <c r="H66" s="88"/>
    </row>
    <row r="67" spans="1:8" s="46" customFormat="1" ht="15.75" customHeight="1">
      <c r="A67" s="275" t="s">
        <v>397</v>
      </c>
      <c r="B67" s="273" t="s">
        <v>398</v>
      </c>
      <c r="C67" s="274">
        <v>986223.02</v>
      </c>
      <c r="D67" s="274">
        <v>2428492</v>
      </c>
      <c r="E67" s="274">
        <v>2573981.43</v>
      </c>
      <c r="F67" s="386">
        <f t="shared" si="0"/>
        <v>260.99385005229345</v>
      </c>
      <c r="G67" s="386">
        <f>E67/D67*100</f>
        <v>105.99093717418053</v>
      </c>
      <c r="H67" s="88"/>
    </row>
    <row r="68" spans="1:8" s="48" customFormat="1" ht="15.75" customHeight="1">
      <c r="A68" s="275" t="s">
        <v>399</v>
      </c>
      <c r="B68" s="273" t="s">
        <v>400</v>
      </c>
      <c r="C68" s="274">
        <v>231866.75</v>
      </c>
      <c r="D68" s="274">
        <v>307133</v>
      </c>
      <c r="E68" s="274">
        <v>295865.73</v>
      </c>
      <c r="F68" s="386">
        <f t="shared" si="0"/>
        <v>127.60162032719222</v>
      </c>
      <c r="G68" s="386">
        <f>E68/D68*100</f>
        <v>96.33146877737005</v>
      </c>
      <c r="H68" s="93"/>
    </row>
    <row r="69" spans="1:8" s="46" customFormat="1" ht="15.75" customHeight="1">
      <c r="A69" s="50" t="s">
        <v>401</v>
      </c>
      <c r="B69" s="387" t="s">
        <v>402</v>
      </c>
      <c r="C69" s="283">
        <v>231866.75</v>
      </c>
      <c r="D69" s="50" t="s">
        <v>311</v>
      </c>
      <c r="E69" s="283">
        <v>295865.73</v>
      </c>
      <c r="F69" s="388">
        <f t="shared" si="0"/>
        <v>127.60162032719222</v>
      </c>
      <c r="G69" s="388">
        <v>0</v>
      </c>
      <c r="H69" s="88"/>
    </row>
    <row r="70" spans="1:8" s="46" customFormat="1" ht="15.75" customHeight="1">
      <c r="A70" s="275" t="s">
        <v>403</v>
      </c>
      <c r="B70" s="273" t="s">
        <v>119</v>
      </c>
      <c r="C70" s="274">
        <v>754356.27</v>
      </c>
      <c r="D70" s="274">
        <v>2121359</v>
      </c>
      <c r="E70" s="274">
        <v>2278115.7</v>
      </c>
      <c r="F70" s="386">
        <f t="shared" si="0"/>
        <v>301.99466626028044</v>
      </c>
      <c r="G70" s="386">
        <f>E70/D70*100</f>
        <v>107.38944704785942</v>
      </c>
      <c r="H70" s="88"/>
    </row>
    <row r="71" spans="1:8" s="46" customFormat="1" ht="15.75" customHeight="1">
      <c r="A71" s="50" t="s">
        <v>404</v>
      </c>
      <c r="B71" s="387" t="s">
        <v>405</v>
      </c>
      <c r="C71" s="283">
        <v>721389.66</v>
      </c>
      <c r="D71" s="50" t="s">
        <v>311</v>
      </c>
      <c r="E71" s="283">
        <v>1344646.06</v>
      </c>
      <c r="F71" s="388">
        <f t="shared" si="0"/>
        <v>186.3966361813392</v>
      </c>
      <c r="G71" s="388">
        <v>0</v>
      </c>
      <c r="H71" s="88"/>
    </row>
    <row r="72" spans="1:8" s="46" customFormat="1" ht="15.75" customHeight="1">
      <c r="A72" s="50" t="s">
        <v>406</v>
      </c>
      <c r="B72" s="387" t="s">
        <v>407</v>
      </c>
      <c r="C72" s="283">
        <v>32966.61</v>
      </c>
      <c r="D72" s="50" t="s">
        <v>311</v>
      </c>
      <c r="E72" s="283">
        <v>933469.64</v>
      </c>
      <c r="F72" s="388">
        <f t="shared" si="0"/>
        <v>2831.5609035930597</v>
      </c>
      <c r="G72" s="388">
        <v>0</v>
      </c>
      <c r="H72" s="88"/>
    </row>
    <row r="73" spans="1:8" s="46" customFormat="1" ht="15.75" customHeight="1">
      <c r="A73" s="275" t="s">
        <v>408</v>
      </c>
      <c r="B73" s="273" t="s">
        <v>409</v>
      </c>
      <c r="C73" s="274">
        <v>1446201.57</v>
      </c>
      <c r="D73" s="274">
        <v>1115757</v>
      </c>
      <c r="E73" s="274">
        <v>1107891.4</v>
      </c>
      <c r="F73" s="386">
        <f t="shared" si="0"/>
        <v>76.60698363091943</v>
      </c>
      <c r="G73" s="386">
        <f aca="true" t="shared" si="1" ref="G73:G87">E73/D73*100</f>
        <v>99.29504363405293</v>
      </c>
      <c r="H73" s="88"/>
    </row>
    <row r="74" spans="1:8" s="46" customFormat="1" ht="15.75" customHeight="1">
      <c r="A74" s="275" t="s">
        <v>410</v>
      </c>
      <c r="B74" s="273" t="s">
        <v>411</v>
      </c>
      <c r="C74" s="274">
        <v>1365434.78</v>
      </c>
      <c r="D74" s="274">
        <v>1055757</v>
      </c>
      <c r="E74" s="274">
        <v>1059573.79</v>
      </c>
      <c r="F74" s="386">
        <f aca="true" t="shared" si="2" ref="F74:F88">E74/C74*100</f>
        <v>77.59973640044528</v>
      </c>
      <c r="G74" s="386">
        <f t="shared" si="1"/>
        <v>100.36152163802845</v>
      </c>
      <c r="H74" s="88"/>
    </row>
    <row r="75" spans="1:8" s="46" customFormat="1" ht="15.75" customHeight="1">
      <c r="A75" s="50" t="s">
        <v>412</v>
      </c>
      <c r="B75" s="387" t="s">
        <v>413</v>
      </c>
      <c r="C75" s="283">
        <v>1365434.78</v>
      </c>
      <c r="D75" s="50" t="s">
        <v>311</v>
      </c>
      <c r="E75" s="283">
        <v>1059573.79</v>
      </c>
      <c r="F75" s="388">
        <f t="shared" si="2"/>
        <v>77.59973640044528</v>
      </c>
      <c r="G75" s="388">
        <v>0</v>
      </c>
      <c r="H75" s="88"/>
    </row>
    <row r="76" spans="1:8" s="46" customFormat="1" ht="15.75" customHeight="1">
      <c r="A76" s="275" t="s">
        <v>414</v>
      </c>
      <c r="B76" s="273" t="s">
        <v>415</v>
      </c>
      <c r="C76" s="274">
        <v>80766.79</v>
      </c>
      <c r="D76" s="274">
        <v>60000</v>
      </c>
      <c r="E76" s="274">
        <v>48317.61</v>
      </c>
      <c r="F76" s="386">
        <f t="shared" si="2"/>
        <v>59.82361066968244</v>
      </c>
      <c r="G76" s="386">
        <f t="shared" si="1"/>
        <v>80.52935</v>
      </c>
      <c r="H76" s="88"/>
    </row>
    <row r="77" spans="1:8" s="46" customFormat="1" ht="15.75" customHeight="1">
      <c r="A77" s="50" t="s">
        <v>416</v>
      </c>
      <c r="B77" s="387" t="s">
        <v>415</v>
      </c>
      <c r="C77" s="283">
        <v>80766.79</v>
      </c>
      <c r="D77" s="50" t="s">
        <v>311</v>
      </c>
      <c r="E77" s="283">
        <v>48317.61</v>
      </c>
      <c r="F77" s="388">
        <f t="shared" si="2"/>
        <v>59.82361066968244</v>
      </c>
      <c r="G77" s="388">
        <v>0</v>
      </c>
      <c r="H77" s="88"/>
    </row>
    <row r="78" spans="1:8" s="46" customFormat="1" ht="15.75" customHeight="1">
      <c r="A78" s="50"/>
      <c r="B78" s="387"/>
      <c r="C78" s="283"/>
      <c r="D78" s="50"/>
      <c r="E78" s="283"/>
      <c r="F78" s="388"/>
      <c r="G78" s="386"/>
      <c r="H78" s="88"/>
    </row>
    <row r="79" spans="1:8" s="46" customFormat="1" ht="15.75" customHeight="1">
      <c r="A79" s="382" t="s">
        <v>418</v>
      </c>
      <c r="B79" s="383" t="s">
        <v>838</v>
      </c>
      <c r="C79" s="384">
        <v>22399050.44</v>
      </c>
      <c r="D79" s="384">
        <v>41977990</v>
      </c>
      <c r="E79" s="384">
        <v>43220002.05</v>
      </c>
      <c r="F79" s="385">
        <f t="shared" si="2"/>
        <v>192.9546172761777</v>
      </c>
      <c r="G79" s="385">
        <f t="shared" si="1"/>
        <v>102.95872205886943</v>
      </c>
      <c r="H79" s="88"/>
    </row>
    <row r="80" spans="1:8" s="46" customFormat="1" ht="15.75" customHeight="1">
      <c r="A80" s="275" t="s">
        <v>419</v>
      </c>
      <c r="B80" s="273" t="s">
        <v>420</v>
      </c>
      <c r="C80" s="274">
        <v>21499678.04</v>
      </c>
      <c r="D80" s="274">
        <v>41163268</v>
      </c>
      <c r="E80" s="274">
        <v>42236560.77</v>
      </c>
      <c r="F80" s="386">
        <f t="shared" si="2"/>
        <v>196.45206170724595</v>
      </c>
      <c r="G80" s="386">
        <f t="shared" si="1"/>
        <v>102.60740417889076</v>
      </c>
      <c r="H80" s="88"/>
    </row>
    <row r="81" spans="1:8" s="46" customFormat="1" ht="15.75" customHeight="1">
      <c r="A81" s="275" t="s">
        <v>421</v>
      </c>
      <c r="B81" s="273" t="s">
        <v>422</v>
      </c>
      <c r="C81" s="274">
        <v>21499678.04</v>
      </c>
      <c r="D81" s="274">
        <v>41163268</v>
      </c>
      <c r="E81" s="274">
        <v>42236560.77</v>
      </c>
      <c r="F81" s="386">
        <f t="shared" si="2"/>
        <v>196.45206170724595</v>
      </c>
      <c r="G81" s="386">
        <f t="shared" si="1"/>
        <v>102.60740417889076</v>
      </c>
      <c r="H81" s="88"/>
    </row>
    <row r="82" spans="1:8" s="46" customFormat="1" ht="15.75" customHeight="1">
      <c r="A82" s="50" t="s">
        <v>423</v>
      </c>
      <c r="B82" s="387" t="s">
        <v>424</v>
      </c>
      <c r="C82" s="283">
        <v>21499678.04</v>
      </c>
      <c r="D82" s="50" t="s">
        <v>311</v>
      </c>
      <c r="E82" s="283">
        <v>42236560.77</v>
      </c>
      <c r="F82" s="388">
        <f t="shared" si="2"/>
        <v>196.45206170724595</v>
      </c>
      <c r="G82" s="388">
        <v>0</v>
      </c>
      <c r="H82" s="88"/>
    </row>
    <row r="83" spans="1:8" s="46" customFormat="1" ht="15.75" customHeight="1">
      <c r="A83" s="275" t="s">
        <v>425</v>
      </c>
      <c r="B83" s="273" t="s">
        <v>426</v>
      </c>
      <c r="C83" s="274">
        <v>899372.4</v>
      </c>
      <c r="D83" s="274">
        <v>814722</v>
      </c>
      <c r="E83" s="274">
        <v>983441.28</v>
      </c>
      <c r="F83" s="386">
        <f t="shared" si="2"/>
        <v>109.34750499348212</v>
      </c>
      <c r="G83" s="386">
        <f t="shared" si="1"/>
        <v>120.70881601331497</v>
      </c>
      <c r="H83" s="88"/>
    </row>
    <row r="84" spans="1:8" s="46" customFormat="1" ht="15.75" customHeight="1">
      <c r="A84" s="275" t="s">
        <v>427</v>
      </c>
      <c r="B84" s="273" t="s">
        <v>428</v>
      </c>
      <c r="C84" s="274">
        <v>878307.08</v>
      </c>
      <c r="D84" s="274">
        <v>757210</v>
      </c>
      <c r="E84" s="274">
        <v>926141.03</v>
      </c>
      <c r="F84" s="386">
        <f t="shared" si="2"/>
        <v>105.446153297546</v>
      </c>
      <c r="G84" s="386">
        <f t="shared" si="1"/>
        <v>122.30966706726008</v>
      </c>
      <c r="H84" s="88"/>
    </row>
    <row r="85" spans="1:8" s="46" customFormat="1" ht="15.75" customHeight="1">
      <c r="A85" s="50" t="s">
        <v>429</v>
      </c>
      <c r="B85" s="387" t="s">
        <v>430</v>
      </c>
      <c r="C85" s="283">
        <v>358811.48</v>
      </c>
      <c r="D85" s="50" t="s">
        <v>311</v>
      </c>
      <c r="E85" s="283">
        <v>342203.08</v>
      </c>
      <c r="F85" s="388">
        <f t="shared" si="2"/>
        <v>95.37127407406251</v>
      </c>
      <c r="G85" s="388">
        <v>0</v>
      </c>
      <c r="H85" s="88"/>
    </row>
    <row r="86" spans="1:8" s="46" customFormat="1" ht="15.75" customHeight="1">
      <c r="A86" s="50" t="s">
        <v>431</v>
      </c>
      <c r="B86" s="387" t="s">
        <v>432</v>
      </c>
      <c r="C86" s="283">
        <v>519495.6</v>
      </c>
      <c r="D86" s="50" t="s">
        <v>311</v>
      </c>
      <c r="E86" s="283">
        <v>583937.95</v>
      </c>
      <c r="F86" s="388">
        <f t="shared" si="2"/>
        <v>112.40479226388058</v>
      </c>
      <c r="G86" s="388">
        <v>0</v>
      </c>
      <c r="H86" s="88"/>
    </row>
    <row r="87" spans="1:8" s="46" customFormat="1" ht="15.75" customHeight="1">
      <c r="A87" s="275" t="s">
        <v>438</v>
      </c>
      <c r="B87" s="273" t="s">
        <v>439</v>
      </c>
      <c r="C87" s="274">
        <v>21065.32</v>
      </c>
      <c r="D87" s="274">
        <v>57512</v>
      </c>
      <c r="E87" s="274">
        <v>57300.25</v>
      </c>
      <c r="F87" s="386">
        <f t="shared" si="2"/>
        <v>272.01224571950485</v>
      </c>
      <c r="G87" s="386">
        <f t="shared" si="1"/>
        <v>99.63181596884128</v>
      </c>
      <c r="H87" s="88"/>
    </row>
    <row r="88" spans="1:8" s="46" customFormat="1" ht="15.75" customHeight="1">
      <c r="A88" s="50" t="s">
        <v>440</v>
      </c>
      <c r="B88" s="387" t="s">
        <v>441</v>
      </c>
      <c r="C88" s="283">
        <v>21065.32</v>
      </c>
      <c r="D88" s="50" t="s">
        <v>311</v>
      </c>
      <c r="E88" s="283">
        <v>57300.25</v>
      </c>
      <c r="F88" s="388">
        <f t="shared" si="2"/>
        <v>272.01224571950485</v>
      </c>
      <c r="G88" s="388">
        <v>0</v>
      </c>
      <c r="H88" s="88"/>
    </row>
    <row r="89" spans="1:7" s="46" customFormat="1" ht="15.75" customHeight="1">
      <c r="A89" s="50"/>
      <c r="B89" s="387"/>
      <c r="C89" s="283"/>
      <c r="D89" s="50"/>
      <c r="E89" s="283"/>
      <c r="F89" s="388"/>
      <c r="G89" s="386"/>
    </row>
    <row r="90" spans="1:7" s="46" customFormat="1" ht="15.75" customHeight="1">
      <c r="A90" s="94"/>
      <c r="B90" s="95"/>
      <c r="C90" s="282"/>
      <c r="D90" s="96"/>
      <c r="E90" s="282"/>
      <c r="F90" s="96"/>
      <c r="G90" s="96"/>
    </row>
    <row r="91" spans="1:7" s="46" customFormat="1" ht="15.75" customHeight="1">
      <c r="A91" s="94"/>
      <c r="B91" s="95"/>
      <c r="C91" s="282"/>
      <c r="D91" s="96"/>
      <c r="E91" s="282"/>
      <c r="F91" s="96"/>
      <c r="G91" s="96"/>
    </row>
    <row r="92" spans="1:7" s="46" customFormat="1" ht="12.75">
      <c r="A92" s="94"/>
      <c r="B92" s="95"/>
      <c r="C92" s="282"/>
      <c r="D92" s="96"/>
      <c r="E92" s="282"/>
      <c r="F92" s="96"/>
      <c r="G92" s="96"/>
    </row>
    <row r="93" spans="1:7" s="46" customFormat="1" ht="12.75">
      <c r="A93" s="94"/>
      <c r="B93" s="95"/>
      <c r="C93" s="282"/>
      <c r="D93" s="96"/>
      <c r="E93" s="282"/>
      <c r="F93" s="96"/>
      <c r="G93" s="96"/>
    </row>
  </sheetData>
  <sheetProtection/>
  <mergeCells count="1">
    <mergeCell ref="B4:B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67">
      <selection activeCell="F83" sqref="F83"/>
    </sheetView>
  </sheetViews>
  <sheetFormatPr defaultColWidth="9.140625" defaultRowHeight="12.75"/>
  <cols>
    <col min="1" max="1" width="10.8515625" style="0" customWidth="1"/>
    <col min="2" max="2" width="69.00390625" style="0" customWidth="1"/>
    <col min="3" max="3" width="18.140625" style="56" customWidth="1"/>
    <col min="4" max="4" width="17.140625" style="56" customWidth="1"/>
    <col min="5" max="5" width="18.421875" style="56" customWidth="1"/>
    <col min="6" max="6" width="7.28125" style="0" customWidth="1"/>
    <col min="7" max="7" width="7.421875" style="0" customWidth="1"/>
  </cols>
  <sheetData>
    <row r="1" spans="1:2" ht="18">
      <c r="A1" s="9" t="s">
        <v>50</v>
      </c>
      <c r="B1" s="7"/>
    </row>
    <row r="2" spans="1:2" ht="16.5" thickBot="1">
      <c r="A2" s="365" t="s">
        <v>303</v>
      </c>
      <c r="B2" s="270"/>
    </row>
    <row r="3" spans="1:7" ht="17.25" customHeight="1">
      <c r="A3" s="89" t="s">
        <v>43</v>
      </c>
      <c r="B3" s="641" t="s">
        <v>61</v>
      </c>
      <c r="C3" s="268" t="s">
        <v>92</v>
      </c>
      <c r="D3" s="267" t="s">
        <v>1</v>
      </c>
      <c r="E3" s="268" t="s">
        <v>92</v>
      </c>
      <c r="F3" s="52" t="s">
        <v>91</v>
      </c>
      <c r="G3" s="45" t="s">
        <v>91</v>
      </c>
    </row>
    <row r="4" spans="1:7" ht="15" thickBot="1">
      <c r="A4" s="90" t="s">
        <v>44</v>
      </c>
      <c r="B4" s="642"/>
      <c r="C4" s="266" t="s">
        <v>284</v>
      </c>
      <c r="D4" s="265" t="s">
        <v>869</v>
      </c>
      <c r="E4" s="266" t="s">
        <v>870</v>
      </c>
      <c r="F4" s="133" t="s">
        <v>65</v>
      </c>
      <c r="G4" s="134" t="s">
        <v>64</v>
      </c>
    </row>
    <row r="5" spans="1:7" ht="12.75">
      <c r="A5" s="91">
        <v>1</v>
      </c>
      <c r="B5" s="49">
        <v>2</v>
      </c>
      <c r="C5" s="55">
        <v>3</v>
      </c>
      <c r="D5" s="54">
        <v>4</v>
      </c>
      <c r="E5" s="55">
        <v>5</v>
      </c>
      <c r="F5" s="54">
        <v>6</v>
      </c>
      <c r="G5" s="51">
        <v>7</v>
      </c>
    </row>
    <row r="6" spans="1:7" ht="16.5" customHeight="1">
      <c r="A6" s="148"/>
      <c r="B6" s="149" t="s">
        <v>47</v>
      </c>
      <c r="C6" s="150">
        <f>+C7+C90</f>
        <v>196867876.25</v>
      </c>
      <c r="D6" s="287">
        <f>+D7+D90</f>
        <v>243526802</v>
      </c>
      <c r="E6" s="287">
        <f>+E7+E90</f>
        <v>228494577.35000002</v>
      </c>
      <c r="F6" s="145">
        <f aca="true" t="shared" si="0" ref="F6:F69">E6/C6*100</f>
        <v>116.06493741002095</v>
      </c>
      <c r="G6" s="146">
        <f>E6/D6*100</f>
        <v>93.8272812164634</v>
      </c>
    </row>
    <row r="7" spans="1:7" ht="15.75" customHeight="1">
      <c r="A7" s="382" t="s">
        <v>442</v>
      </c>
      <c r="B7" s="383" t="s">
        <v>940</v>
      </c>
      <c r="C7" s="384">
        <v>140078848.07</v>
      </c>
      <c r="D7" s="384">
        <v>147006704</v>
      </c>
      <c r="E7" s="384">
        <v>136407348.55</v>
      </c>
      <c r="F7" s="385">
        <f t="shared" si="0"/>
        <v>97.37897650460027</v>
      </c>
      <c r="G7" s="385">
        <f>E7/D7*100</f>
        <v>92.78988293622311</v>
      </c>
    </row>
    <row r="8" spans="1:7" ht="15.75" customHeight="1">
      <c r="A8" s="275" t="s">
        <v>443</v>
      </c>
      <c r="B8" s="273" t="s">
        <v>444</v>
      </c>
      <c r="C8" s="274">
        <v>35127680.08</v>
      </c>
      <c r="D8" s="274">
        <v>38823730</v>
      </c>
      <c r="E8" s="274">
        <v>37448130.18</v>
      </c>
      <c r="F8" s="386">
        <f t="shared" si="0"/>
        <v>106.60575960244284</v>
      </c>
      <c r="G8" s="386">
        <f>E8/D8*100</f>
        <v>96.45680664892322</v>
      </c>
    </row>
    <row r="9" spans="1:7" ht="15.75" customHeight="1">
      <c r="A9" s="275" t="s">
        <v>445</v>
      </c>
      <c r="B9" s="273" t="s">
        <v>446</v>
      </c>
      <c r="C9" s="274">
        <v>28161107</v>
      </c>
      <c r="D9" s="274">
        <v>31355141</v>
      </c>
      <c r="E9" s="274">
        <v>30305674.81</v>
      </c>
      <c r="F9" s="386">
        <f t="shared" si="0"/>
        <v>107.61535336661304</v>
      </c>
      <c r="G9" s="386">
        <f>E9/D9*100</f>
        <v>96.65296931689767</v>
      </c>
    </row>
    <row r="10" spans="1:7" ht="15.75" customHeight="1">
      <c r="A10" s="50" t="s">
        <v>447</v>
      </c>
      <c r="B10" s="387" t="s">
        <v>448</v>
      </c>
      <c r="C10" s="283">
        <v>28074811.48</v>
      </c>
      <c r="D10" s="50" t="s">
        <v>311</v>
      </c>
      <c r="E10" s="283">
        <v>30233901.94</v>
      </c>
      <c r="F10" s="388">
        <f t="shared" si="0"/>
        <v>107.69048961036872</v>
      </c>
      <c r="G10" s="388">
        <v>0</v>
      </c>
    </row>
    <row r="11" spans="1:7" ht="15.75" customHeight="1">
      <c r="A11" s="50" t="s">
        <v>449</v>
      </c>
      <c r="B11" s="387" t="s">
        <v>450</v>
      </c>
      <c r="C11" s="283">
        <v>86295.52</v>
      </c>
      <c r="D11" s="50" t="s">
        <v>311</v>
      </c>
      <c r="E11" s="283">
        <v>71772.87</v>
      </c>
      <c r="F11" s="388">
        <f t="shared" si="0"/>
        <v>83.17102672305583</v>
      </c>
      <c r="G11" s="388">
        <v>0</v>
      </c>
    </row>
    <row r="12" spans="1:7" ht="15.75" customHeight="1">
      <c r="A12" s="275" t="s">
        <v>451</v>
      </c>
      <c r="B12" s="273" t="s">
        <v>452</v>
      </c>
      <c r="C12" s="274">
        <v>1930571.97</v>
      </c>
      <c r="D12" s="274">
        <v>1866465</v>
      </c>
      <c r="E12" s="274">
        <v>1766551.42</v>
      </c>
      <c r="F12" s="386">
        <f t="shared" si="0"/>
        <v>91.504043747201</v>
      </c>
      <c r="G12" s="386">
        <f>E12/D12*100</f>
        <v>94.6469084606462</v>
      </c>
    </row>
    <row r="13" spans="1:7" ht="15.75" customHeight="1">
      <c r="A13" s="50" t="s">
        <v>453</v>
      </c>
      <c r="B13" s="387" t="s">
        <v>452</v>
      </c>
      <c r="C13" s="283">
        <v>1930571.97</v>
      </c>
      <c r="D13" s="50" t="s">
        <v>311</v>
      </c>
      <c r="E13" s="283">
        <v>1766551.42</v>
      </c>
      <c r="F13" s="388">
        <f t="shared" si="0"/>
        <v>91.504043747201</v>
      </c>
      <c r="G13" s="388">
        <v>0</v>
      </c>
    </row>
    <row r="14" spans="1:7" ht="15.75" customHeight="1">
      <c r="A14" s="275" t="s">
        <v>454</v>
      </c>
      <c r="B14" s="273" t="s">
        <v>455</v>
      </c>
      <c r="C14" s="274">
        <v>5036001.11</v>
      </c>
      <c r="D14" s="274">
        <v>5602124</v>
      </c>
      <c r="E14" s="274">
        <v>5375903.95</v>
      </c>
      <c r="F14" s="386">
        <f t="shared" si="0"/>
        <v>106.74945919541308</v>
      </c>
      <c r="G14" s="386">
        <f>E14/D14*100</f>
        <v>95.96188784825185</v>
      </c>
    </row>
    <row r="15" spans="1:7" ht="15.75" customHeight="1">
      <c r="A15" s="50" t="s">
        <v>456</v>
      </c>
      <c r="B15" s="387" t="s">
        <v>457</v>
      </c>
      <c r="C15" s="283">
        <v>244147.55</v>
      </c>
      <c r="D15" s="50" t="s">
        <v>311</v>
      </c>
      <c r="E15" s="283">
        <v>247608.99</v>
      </c>
      <c r="F15" s="388">
        <f t="shared" si="0"/>
        <v>101.41776560936205</v>
      </c>
      <c r="G15" s="388">
        <v>0</v>
      </c>
    </row>
    <row r="16" spans="1:7" ht="15.75" customHeight="1">
      <c r="A16" s="50" t="s">
        <v>458</v>
      </c>
      <c r="B16" s="387" t="s">
        <v>459</v>
      </c>
      <c r="C16" s="283">
        <v>4318698.75</v>
      </c>
      <c r="D16" s="50" t="s">
        <v>311</v>
      </c>
      <c r="E16" s="283">
        <v>4622173.13</v>
      </c>
      <c r="F16" s="388">
        <f t="shared" si="0"/>
        <v>107.02698654311094</v>
      </c>
      <c r="G16" s="388">
        <v>0</v>
      </c>
    </row>
    <row r="17" spans="1:7" ht="15.75" customHeight="1">
      <c r="A17" s="50" t="s">
        <v>460</v>
      </c>
      <c r="B17" s="387" t="s">
        <v>461</v>
      </c>
      <c r="C17" s="283">
        <v>473154.81</v>
      </c>
      <c r="D17" s="50" t="s">
        <v>311</v>
      </c>
      <c r="E17" s="283">
        <v>506121.83</v>
      </c>
      <c r="F17" s="388">
        <f t="shared" si="0"/>
        <v>106.96749125302141</v>
      </c>
      <c r="G17" s="388">
        <v>0</v>
      </c>
    </row>
    <row r="18" spans="1:7" ht="15.75" customHeight="1">
      <c r="A18" s="275" t="s">
        <v>462</v>
      </c>
      <c r="B18" s="273" t="s">
        <v>463</v>
      </c>
      <c r="C18" s="274">
        <v>52017099</v>
      </c>
      <c r="D18" s="274">
        <v>61407246</v>
      </c>
      <c r="E18" s="274">
        <v>56771303.38</v>
      </c>
      <c r="F18" s="386">
        <f t="shared" si="0"/>
        <v>109.1396953528685</v>
      </c>
      <c r="G18" s="386">
        <f>E18/D18*100</f>
        <v>92.45049579328148</v>
      </c>
    </row>
    <row r="19" spans="1:7" ht="15.75" customHeight="1">
      <c r="A19" s="275" t="s">
        <v>464</v>
      </c>
      <c r="B19" s="273" t="s">
        <v>465</v>
      </c>
      <c r="C19" s="274">
        <v>2860829.19</v>
      </c>
      <c r="D19" s="274">
        <v>3046083</v>
      </c>
      <c r="E19" s="274">
        <v>2766262.27</v>
      </c>
      <c r="F19" s="386">
        <f t="shared" si="0"/>
        <v>96.69442271036111</v>
      </c>
      <c r="G19" s="386">
        <f>E19/D19*100</f>
        <v>90.81375228449127</v>
      </c>
    </row>
    <row r="20" spans="1:7" ht="15.75" customHeight="1">
      <c r="A20" s="50" t="s">
        <v>466</v>
      </c>
      <c r="B20" s="387" t="s">
        <v>467</v>
      </c>
      <c r="C20" s="283">
        <v>449683.98</v>
      </c>
      <c r="D20" s="50" t="s">
        <v>311</v>
      </c>
      <c r="E20" s="283">
        <v>589258.94</v>
      </c>
      <c r="F20" s="388">
        <f t="shared" si="0"/>
        <v>131.0384550501443</v>
      </c>
      <c r="G20" s="388">
        <v>0</v>
      </c>
    </row>
    <row r="21" spans="1:7" ht="15.75" customHeight="1">
      <c r="A21" s="50" t="s">
        <v>468</v>
      </c>
      <c r="B21" s="387" t="s">
        <v>469</v>
      </c>
      <c r="C21" s="283">
        <v>2275995.64</v>
      </c>
      <c r="D21" s="50" t="s">
        <v>311</v>
      </c>
      <c r="E21" s="283">
        <v>1999506.99</v>
      </c>
      <c r="F21" s="388">
        <f t="shared" si="0"/>
        <v>87.85196925948416</v>
      </c>
      <c r="G21" s="388">
        <v>0</v>
      </c>
    </row>
    <row r="22" spans="1:7" ht="15.75" customHeight="1">
      <c r="A22" s="50" t="s">
        <v>470</v>
      </c>
      <c r="B22" s="387" t="s">
        <v>471</v>
      </c>
      <c r="C22" s="283">
        <v>99854.87</v>
      </c>
      <c r="D22" s="50" t="s">
        <v>311</v>
      </c>
      <c r="E22" s="283">
        <v>156558.74</v>
      </c>
      <c r="F22" s="388">
        <f t="shared" si="0"/>
        <v>156.78628393387325</v>
      </c>
      <c r="G22" s="388">
        <v>0</v>
      </c>
    </row>
    <row r="23" spans="1:7" ht="15.75" customHeight="1">
      <c r="A23" s="50" t="s">
        <v>472</v>
      </c>
      <c r="B23" s="387" t="s">
        <v>473</v>
      </c>
      <c r="C23" s="283">
        <v>35294.7</v>
      </c>
      <c r="D23" s="50" t="s">
        <v>311</v>
      </c>
      <c r="E23" s="283">
        <v>20937.6</v>
      </c>
      <c r="F23" s="388">
        <f t="shared" si="0"/>
        <v>59.32222118335048</v>
      </c>
      <c r="G23" s="388">
        <v>0</v>
      </c>
    </row>
    <row r="24" spans="1:7" ht="15.75" customHeight="1">
      <c r="A24" s="275" t="s">
        <v>474</v>
      </c>
      <c r="B24" s="273" t="s">
        <v>475</v>
      </c>
      <c r="C24" s="274">
        <v>9674974.31</v>
      </c>
      <c r="D24" s="274">
        <v>11383311</v>
      </c>
      <c r="E24" s="274">
        <v>10726269.56</v>
      </c>
      <c r="F24" s="386">
        <f t="shared" si="0"/>
        <v>110.86612962799691</v>
      </c>
      <c r="G24" s="386">
        <f>E24/D24*100</f>
        <v>94.22802873434628</v>
      </c>
    </row>
    <row r="25" spans="1:7" ht="15.75" customHeight="1">
      <c r="A25" s="50" t="s">
        <v>476</v>
      </c>
      <c r="B25" s="387" t="s">
        <v>477</v>
      </c>
      <c r="C25" s="283">
        <v>1222497.69</v>
      </c>
      <c r="D25" s="50" t="s">
        <v>311</v>
      </c>
      <c r="E25" s="283">
        <v>1227496.64</v>
      </c>
      <c r="F25" s="388">
        <f t="shared" si="0"/>
        <v>100.40891283810933</v>
      </c>
      <c r="G25" s="388">
        <v>0</v>
      </c>
    </row>
    <row r="26" spans="1:7" ht="15.75" customHeight="1">
      <c r="A26" s="50" t="s">
        <v>478</v>
      </c>
      <c r="B26" s="387" t="s">
        <v>479</v>
      </c>
      <c r="C26" s="283">
        <v>2149881.33</v>
      </c>
      <c r="D26" s="50" t="s">
        <v>311</v>
      </c>
      <c r="E26" s="283">
        <v>2577197.24</v>
      </c>
      <c r="F26" s="388">
        <f t="shared" si="0"/>
        <v>119.8762556815171</v>
      </c>
      <c r="G26" s="388">
        <v>0</v>
      </c>
    </row>
    <row r="27" spans="1:7" ht="15.75" customHeight="1">
      <c r="A27" s="50" t="s">
        <v>480</v>
      </c>
      <c r="B27" s="387" t="s">
        <v>481</v>
      </c>
      <c r="C27" s="283">
        <v>5309323.63</v>
      </c>
      <c r="D27" s="50" t="s">
        <v>311</v>
      </c>
      <c r="E27" s="283">
        <v>5835116.29</v>
      </c>
      <c r="F27" s="388">
        <f t="shared" si="0"/>
        <v>109.90319476908587</v>
      </c>
      <c r="G27" s="388">
        <v>0</v>
      </c>
    </row>
    <row r="28" spans="1:7" ht="15.75" customHeight="1">
      <c r="A28" s="50" t="s">
        <v>482</v>
      </c>
      <c r="B28" s="387" t="s">
        <v>483</v>
      </c>
      <c r="C28" s="283">
        <v>376318.86</v>
      </c>
      <c r="D28" s="50" t="s">
        <v>311</v>
      </c>
      <c r="E28" s="283">
        <v>395734.97</v>
      </c>
      <c r="F28" s="388">
        <f t="shared" si="0"/>
        <v>105.15948363576568</v>
      </c>
      <c r="G28" s="388">
        <v>0</v>
      </c>
    </row>
    <row r="29" spans="1:7" ht="15.75" customHeight="1">
      <c r="A29" s="50" t="s">
        <v>484</v>
      </c>
      <c r="B29" s="387" t="s">
        <v>485</v>
      </c>
      <c r="C29" s="283">
        <v>286627.28</v>
      </c>
      <c r="D29" s="50" t="s">
        <v>311</v>
      </c>
      <c r="E29" s="283">
        <v>343175.35</v>
      </c>
      <c r="F29" s="388">
        <f t="shared" si="0"/>
        <v>119.72878157305891</v>
      </c>
      <c r="G29" s="388">
        <v>0</v>
      </c>
    </row>
    <row r="30" spans="1:7" ht="15.75" customHeight="1">
      <c r="A30" s="50" t="s">
        <v>486</v>
      </c>
      <c r="B30" s="387" t="s">
        <v>487</v>
      </c>
      <c r="C30" s="283">
        <v>330325.52</v>
      </c>
      <c r="D30" s="50" t="s">
        <v>311</v>
      </c>
      <c r="E30" s="283">
        <v>347549.07</v>
      </c>
      <c r="F30" s="388">
        <f t="shared" si="0"/>
        <v>105.2141142470615</v>
      </c>
      <c r="G30" s="388">
        <v>0</v>
      </c>
    </row>
    <row r="31" spans="1:7" ht="15.75" customHeight="1">
      <c r="A31" s="275" t="s">
        <v>488</v>
      </c>
      <c r="B31" s="273" t="s">
        <v>489</v>
      </c>
      <c r="C31" s="274">
        <v>33731996.17</v>
      </c>
      <c r="D31" s="274">
        <v>40342477</v>
      </c>
      <c r="E31" s="274">
        <v>37207009.43</v>
      </c>
      <c r="F31" s="386">
        <f t="shared" si="0"/>
        <v>110.30183106415312</v>
      </c>
      <c r="G31" s="386">
        <f>E31/D31*100</f>
        <v>92.22787542272131</v>
      </c>
    </row>
    <row r="32" spans="1:7" ht="15.75" customHeight="1">
      <c r="A32" s="50" t="s">
        <v>490</v>
      </c>
      <c r="B32" s="387" t="s">
        <v>491</v>
      </c>
      <c r="C32" s="283">
        <v>2619628.19</v>
      </c>
      <c r="D32" s="50" t="s">
        <v>311</v>
      </c>
      <c r="E32" s="283">
        <v>2667498.83</v>
      </c>
      <c r="F32" s="388">
        <f t="shared" si="0"/>
        <v>101.8273829920879</v>
      </c>
      <c r="G32" s="388">
        <v>0</v>
      </c>
    </row>
    <row r="33" spans="1:7" ht="15.75" customHeight="1">
      <c r="A33" s="50" t="s">
        <v>492</v>
      </c>
      <c r="B33" s="387" t="s">
        <v>493</v>
      </c>
      <c r="C33" s="283">
        <v>6503212.05</v>
      </c>
      <c r="D33" s="50" t="s">
        <v>311</v>
      </c>
      <c r="E33" s="283">
        <v>6303550.53</v>
      </c>
      <c r="F33" s="388">
        <f t="shared" si="0"/>
        <v>96.9298014817155</v>
      </c>
      <c r="G33" s="388">
        <v>0</v>
      </c>
    </row>
    <row r="34" spans="1:7" ht="15.75" customHeight="1">
      <c r="A34" s="50" t="s">
        <v>494</v>
      </c>
      <c r="B34" s="387" t="s">
        <v>495</v>
      </c>
      <c r="C34" s="283">
        <v>901245.93</v>
      </c>
      <c r="D34" s="50" t="s">
        <v>311</v>
      </c>
      <c r="E34" s="283">
        <v>935801.9</v>
      </c>
      <c r="F34" s="388">
        <f t="shared" si="0"/>
        <v>103.83424422232896</v>
      </c>
      <c r="G34" s="388">
        <v>0</v>
      </c>
    </row>
    <row r="35" spans="1:7" ht="15.75" customHeight="1">
      <c r="A35" s="50" t="s">
        <v>496</v>
      </c>
      <c r="B35" s="387" t="s">
        <v>497</v>
      </c>
      <c r="C35" s="283">
        <v>11714497.63</v>
      </c>
      <c r="D35" s="50" t="s">
        <v>311</v>
      </c>
      <c r="E35" s="283">
        <v>12985944.45</v>
      </c>
      <c r="F35" s="388">
        <f t="shared" si="0"/>
        <v>110.85361797115323</v>
      </c>
      <c r="G35" s="388">
        <v>0</v>
      </c>
    </row>
    <row r="36" spans="1:7" ht="15.75" customHeight="1">
      <c r="A36" s="50" t="s">
        <v>498</v>
      </c>
      <c r="B36" s="387" t="s">
        <v>499</v>
      </c>
      <c r="C36" s="283">
        <v>4893278.13</v>
      </c>
      <c r="D36" s="50" t="s">
        <v>311</v>
      </c>
      <c r="E36" s="283">
        <v>4450918.9</v>
      </c>
      <c r="F36" s="388">
        <f t="shared" si="0"/>
        <v>90.95985925492448</v>
      </c>
      <c r="G36" s="388">
        <v>0</v>
      </c>
    </row>
    <row r="37" spans="1:7" ht="15.75" customHeight="1">
      <c r="A37" s="50" t="s">
        <v>500</v>
      </c>
      <c r="B37" s="387" t="s">
        <v>501</v>
      </c>
      <c r="C37" s="283">
        <v>124864.69</v>
      </c>
      <c r="D37" s="50" t="s">
        <v>311</v>
      </c>
      <c r="E37" s="283">
        <v>205732.44</v>
      </c>
      <c r="F37" s="388">
        <f t="shared" si="0"/>
        <v>164.76430606603037</v>
      </c>
      <c r="G37" s="388">
        <v>0</v>
      </c>
    </row>
    <row r="38" spans="1:7" ht="15.75" customHeight="1">
      <c r="A38" s="50" t="s">
        <v>502</v>
      </c>
      <c r="B38" s="387" t="s">
        <v>503</v>
      </c>
      <c r="C38" s="283">
        <v>4234731.51</v>
      </c>
      <c r="D38" s="50" t="s">
        <v>311</v>
      </c>
      <c r="E38" s="283">
        <v>6051561.09</v>
      </c>
      <c r="F38" s="388">
        <f t="shared" si="0"/>
        <v>142.9030642370052</v>
      </c>
      <c r="G38" s="388">
        <v>0</v>
      </c>
    </row>
    <row r="39" spans="1:7" ht="15.75" customHeight="1">
      <c r="A39" s="50" t="s">
        <v>504</v>
      </c>
      <c r="B39" s="387" t="s">
        <v>505</v>
      </c>
      <c r="C39" s="283">
        <v>916047.13</v>
      </c>
      <c r="D39" s="50" t="s">
        <v>311</v>
      </c>
      <c r="E39" s="283">
        <v>955481.83</v>
      </c>
      <c r="F39" s="388">
        <f t="shared" si="0"/>
        <v>104.30487675890649</v>
      </c>
      <c r="G39" s="388">
        <v>0</v>
      </c>
    </row>
    <row r="40" spans="1:7" ht="15.75" customHeight="1">
      <c r="A40" s="50" t="s">
        <v>506</v>
      </c>
      <c r="B40" s="387" t="s">
        <v>507</v>
      </c>
      <c r="C40" s="283">
        <v>1824490.91</v>
      </c>
      <c r="D40" s="50" t="s">
        <v>311</v>
      </c>
      <c r="E40" s="283">
        <v>2650519.46</v>
      </c>
      <c r="F40" s="388">
        <f t="shared" si="0"/>
        <v>145.27446782401344</v>
      </c>
      <c r="G40" s="388">
        <v>0</v>
      </c>
    </row>
    <row r="41" spans="1:7" ht="15.75" customHeight="1">
      <c r="A41" s="275" t="s">
        <v>508</v>
      </c>
      <c r="B41" s="273" t="s">
        <v>509</v>
      </c>
      <c r="C41" s="274">
        <v>412768.93</v>
      </c>
      <c r="D41" s="274">
        <v>523673</v>
      </c>
      <c r="E41" s="274">
        <v>476985.72</v>
      </c>
      <c r="F41" s="386">
        <f t="shared" si="0"/>
        <v>115.55756388931695</v>
      </c>
      <c r="G41" s="386">
        <f>E41/D41*100</f>
        <v>91.08465015381736</v>
      </c>
    </row>
    <row r="42" spans="1:7" ht="15.75" customHeight="1">
      <c r="A42" s="50" t="s">
        <v>510</v>
      </c>
      <c r="B42" s="387" t="s">
        <v>509</v>
      </c>
      <c r="C42" s="283">
        <v>412768.93</v>
      </c>
      <c r="D42" s="50" t="s">
        <v>311</v>
      </c>
      <c r="E42" s="283">
        <v>476985.72</v>
      </c>
      <c r="F42" s="388">
        <f t="shared" si="0"/>
        <v>115.55756388931695</v>
      </c>
      <c r="G42" s="386"/>
    </row>
    <row r="43" spans="1:7" ht="15.75" customHeight="1">
      <c r="A43" s="275" t="s">
        <v>511</v>
      </c>
      <c r="B43" s="273" t="s">
        <v>512</v>
      </c>
      <c r="C43" s="274">
        <v>5336530.4</v>
      </c>
      <c r="D43" s="274">
        <v>6111702</v>
      </c>
      <c r="E43" s="274">
        <v>5594776.4</v>
      </c>
      <c r="F43" s="386">
        <f t="shared" si="0"/>
        <v>104.83921163458565</v>
      </c>
      <c r="G43" s="386">
        <f>E43/D43*100</f>
        <v>91.54203526284496</v>
      </c>
    </row>
    <row r="44" spans="1:7" ht="15.75" customHeight="1">
      <c r="A44" s="50" t="s">
        <v>513</v>
      </c>
      <c r="B44" s="387" t="s">
        <v>514</v>
      </c>
      <c r="C44" s="283">
        <v>504265.47</v>
      </c>
      <c r="D44" s="50" t="s">
        <v>311</v>
      </c>
      <c r="E44" s="283">
        <v>427949.8</v>
      </c>
      <c r="F44" s="388">
        <f t="shared" si="0"/>
        <v>84.8659734722665</v>
      </c>
      <c r="G44" s="388">
        <v>0</v>
      </c>
    </row>
    <row r="45" spans="1:7" ht="15.75" customHeight="1">
      <c r="A45" s="50" t="s">
        <v>515</v>
      </c>
      <c r="B45" s="387" t="s">
        <v>516</v>
      </c>
      <c r="C45" s="283">
        <v>498875.28</v>
      </c>
      <c r="D45" s="50" t="s">
        <v>311</v>
      </c>
      <c r="E45" s="283">
        <v>759488.79</v>
      </c>
      <c r="F45" s="388">
        <f t="shared" si="0"/>
        <v>152.24021322523737</v>
      </c>
      <c r="G45" s="388">
        <v>0</v>
      </c>
    </row>
    <row r="46" spans="1:7" ht="15.75" customHeight="1">
      <c r="A46" s="50" t="s">
        <v>517</v>
      </c>
      <c r="B46" s="387" t="s">
        <v>518</v>
      </c>
      <c r="C46" s="283">
        <v>477932.46</v>
      </c>
      <c r="D46" s="50" t="s">
        <v>311</v>
      </c>
      <c r="E46" s="283">
        <v>577890.44</v>
      </c>
      <c r="F46" s="388">
        <f t="shared" si="0"/>
        <v>120.91466647818814</v>
      </c>
      <c r="G46" s="388">
        <v>0</v>
      </c>
    </row>
    <row r="47" spans="1:7" ht="15.75" customHeight="1">
      <c r="A47" s="50" t="s">
        <v>519</v>
      </c>
      <c r="B47" s="387" t="s">
        <v>120</v>
      </c>
      <c r="C47" s="283">
        <v>300961.78</v>
      </c>
      <c r="D47" s="50" t="s">
        <v>311</v>
      </c>
      <c r="E47" s="283">
        <v>312131.31</v>
      </c>
      <c r="F47" s="388">
        <f t="shared" si="0"/>
        <v>103.71127855503777</v>
      </c>
      <c r="G47" s="388">
        <v>0</v>
      </c>
    </row>
    <row r="48" spans="1:7" ht="15.75" customHeight="1">
      <c r="A48" s="50" t="s">
        <v>520</v>
      </c>
      <c r="B48" s="387" t="s">
        <v>521</v>
      </c>
      <c r="C48" s="283">
        <v>260665.87</v>
      </c>
      <c r="D48" s="50" t="s">
        <v>311</v>
      </c>
      <c r="E48" s="283">
        <v>240513.93</v>
      </c>
      <c r="F48" s="388">
        <f t="shared" si="0"/>
        <v>92.26905309851267</v>
      </c>
      <c r="G48" s="388">
        <v>0</v>
      </c>
    </row>
    <row r="49" spans="1:7" ht="15.75" customHeight="1">
      <c r="A49" s="50" t="s">
        <v>522</v>
      </c>
      <c r="B49" s="387" t="s">
        <v>121</v>
      </c>
      <c r="C49" s="283">
        <v>368921.05</v>
      </c>
      <c r="D49" s="50" t="s">
        <v>311</v>
      </c>
      <c r="E49" s="283">
        <v>156499.36</v>
      </c>
      <c r="F49" s="388">
        <f t="shared" si="0"/>
        <v>42.42082689507687</v>
      </c>
      <c r="G49" s="388">
        <v>0</v>
      </c>
    </row>
    <row r="50" spans="1:7" ht="15.75" customHeight="1">
      <c r="A50" s="50" t="s">
        <v>523</v>
      </c>
      <c r="B50" s="387" t="s">
        <v>512</v>
      </c>
      <c r="C50" s="283">
        <v>2924908.49</v>
      </c>
      <c r="D50" s="50" t="s">
        <v>311</v>
      </c>
      <c r="E50" s="283">
        <v>3120302.77</v>
      </c>
      <c r="F50" s="388">
        <f t="shared" si="0"/>
        <v>106.68035532284293</v>
      </c>
      <c r="G50" s="388">
        <v>0</v>
      </c>
    </row>
    <row r="51" spans="1:7" ht="15.75" customHeight="1">
      <c r="A51" s="275" t="s">
        <v>524</v>
      </c>
      <c r="B51" s="273" t="s">
        <v>525</v>
      </c>
      <c r="C51" s="274">
        <v>675520.77</v>
      </c>
      <c r="D51" s="274">
        <v>1716607</v>
      </c>
      <c r="E51" s="274">
        <v>1495942.38</v>
      </c>
      <c r="F51" s="386">
        <f t="shared" si="0"/>
        <v>221.45024201106352</v>
      </c>
      <c r="G51" s="386">
        <f>E51/D51*100</f>
        <v>87.1453034969565</v>
      </c>
    </row>
    <row r="52" spans="1:7" ht="15" customHeight="1">
      <c r="A52" s="275" t="s">
        <v>526</v>
      </c>
      <c r="B52" s="273" t="s">
        <v>527</v>
      </c>
      <c r="C52" s="274">
        <v>197067.68</v>
      </c>
      <c r="D52" s="274">
        <v>1530000</v>
      </c>
      <c r="E52" s="274">
        <v>1328783.72</v>
      </c>
      <c r="F52" s="386">
        <f t="shared" si="0"/>
        <v>674.2778521571879</v>
      </c>
      <c r="G52" s="386">
        <f>E52/D52*100</f>
        <v>86.8486091503268</v>
      </c>
    </row>
    <row r="53" spans="1:7" ht="30" customHeight="1">
      <c r="A53" s="50" t="s">
        <v>528</v>
      </c>
      <c r="B53" s="389" t="s">
        <v>207</v>
      </c>
      <c r="C53" s="283">
        <v>15641.32</v>
      </c>
      <c r="D53" s="50" t="s">
        <v>311</v>
      </c>
      <c r="E53" s="283">
        <v>851304.3</v>
      </c>
      <c r="F53" s="388">
        <f t="shared" si="0"/>
        <v>5442.662767592506</v>
      </c>
      <c r="G53" s="388">
        <v>0</v>
      </c>
    </row>
    <row r="54" spans="1:7" ht="31.5" customHeight="1">
      <c r="A54" s="50" t="s">
        <v>529</v>
      </c>
      <c r="B54" s="389" t="s">
        <v>68</v>
      </c>
      <c r="C54" s="283">
        <v>181426.36</v>
      </c>
      <c r="D54" s="50" t="s">
        <v>311</v>
      </c>
      <c r="E54" s="283">
        <v>477479.42</v>
      </c>
      <c r="F54" s="388">
        <f t="shared" si="0"/>
        <v>263.1808409759199</v>
      </c>
      <c r="G54" s="388">
        <v>0</v>
      </c>
    </row>
    <row r="55" spans="1:7" ht="15.75" customHeight="1">
      <c r="A55" s="275" t="s">
        <v>530</v>
      </c>
      <c r="B55" s="273" t="s">
        <v>531</v>
      </c>
      <c r="C55" s="274">
        <v>478453.09</v>
      </c>
      <c r="D55" s="274">
        <v>186607</v>
      </c>
      <c r="E55" s="274">
        <v>167158.66</v>
      </c>
      <c r="F55" s="386">
        <f t="shared" si="0"/>
        <v>34.93731433524653</v>
      </c>
      <c r="G55" s="386">
        <f>E55/D55*100</f>
        <v>89.57791508357136</v>
      </c>
    </row>
    <row r="56" spans="1:7" ht="15.75" customHeight="1">
      <c r="A56" s="50" t="s">
        <v>532</v>
      </c>
      <c r="B56" s="387" t="s">
        <v>533</v>
      </c>
      <c r="C56" s="283">
        <v>414677.28</v>
      </c>
      <c r="D56" s="50" t="s">
        <v>311</v>
      </c>
      <c r="E56" s="283">
        <v>118702.25</v>
      </c>
      <c r="F56" s="388">
        <f t="shared" si="0"/>
        <v>28.62521187560601</v>
      </c>
      <c r="G56" s="388">
        <v>0</v>
      </c>
    </row>
    <row r="57" spans="1:7" ht="15.75" customHeight="1">
      <c r="A57" s="50" t="s">
        <v>534</v>
      </c>
      <c r="B57" s="387" t="s">
        <v>103</v>
      </c>
      <c r="C57" s="283">
        <v>7.21</v>
      </c>
      <c r="D57" s="50" t="s">
        <v>311</v>
      </c>
      <c r="E57" s="283">
        <v>1064.39</v>
      </c>
      <c r="F57" s="388">
        <v>0</v>
      </c>
      <c r="G57" s="388">
        <v>0</v>
      </c>
    </row>
    <row r="58" spans="1:7" ht="15.75" customHeight="1">
      <c r="A58" s="50" t="s">
        <v>535</v>
      </c>
      <c r="B58" s="387" t="s">
        <v>536</v>
      </c>
      <c r="C58" s="283">
        <v>15377.31</v>
      </c>
      <c r="D58" s="50" t="s">
        <v>311</v>
      </c>
      <c r="E58" s="283">
        <v>7715.74</v>
      </c>
      <c r="F58" s="388">
        <f t="shared" si="0"/>
        <v>50.17613613824524</v>
      </c>
      <c r="G58" s="388">
        <v>0</v>
      </c>
    </row>
    <row r="59" spans="1:7" ht="15.75" customHeight="1">
      <c r="A59" s="50" t="s">
        <v>537</v>
      </c>
      <c r="B59" s="387" t="s">
        <v>538</v>
      </c>
      <c r="C59" s="283">
        <v>48391.29</v>
      </c>
      <c r="D59" s="50" t="s">
        <v>311</v>
      </c>
      <c r="E59" s="283">
        <v>39676.28</v>
      </c>
      <c r="F59" s="388">
        <f t="shared" si="0"/>
        <v>81.99054003313407</v>
      </c>
      <c r="G59" s="388">
        <v>0</v>
      </c>
    </row>
    <row r="60" spans="1:7" s="3" customFormat="1" ht="15.75" customHeight="1">
      <c r="A60" s="275" t="s">
        <v>539</v>
      </c>
      <c r="B60" s="273" t="s">
        <v>540</v>
      </c>
      <c r="C60" s="274">
        <v>274402.43</v>
      </c>
      <c r="D60" s="274">
        <v>274000</v>
      </c>
      <c r="E60" s="274">
        <v>233762.88</v>
      </c>
      <c r="F60" s="386">
        <f t="shared" si="0"/>
        <v>85.18979952181911</v>
      </c>
      <c r="G60" s="386">
        <f>E60/D60*100</f>
        <v>85.31491970802921</v>
      </c>
    </row>
    <row r="61" spans="1:7" ht="15" customHeight="1">
      <c r="A61" s="275" t="s">
        <v>541</v>
      </c>
      <c r="B61" s="273" t="s">
        <v>542</v>
      </c>
      <c r="C61" s="274">
        <v>126585</v>
      </c>
      <c r="D61" s="274">
        <v>95000</v>
      </c>
      <c r="E61" s="274">
        <v>94745.71</v>
      </c>
      <c r="F61" s="386">
        <f t="shared" si="0"/>
        <v>74.84750167871391</v>
      </c>
      <c r="G61" s="386">
        <f>E61/D61*100</f>
        <v>99.73232631578948</v>
      </c>
    </row>
    <row r="62" spans="1:7" ht="15.75" customHeight="1">
      <c r="A62" s="50" t="s">
        <v>543</v>
      </c>
      <c r="B62" s="387" t="s">
        <v>542</v>
      </c>
      <c r="C62" s="283">
        <v>126585</v>
      </c>
      <c r="D62" s="50" t="s">
        <v>311</v>
      </c>
      <c r="E62" s="283">
        <v>94745.71</v>
      </c>
      <c r="F62" s="388">
        <f t="shared" si="0"/>
        <v>74.84750167871391</v>
      </c>
      <c r="G62" s="388">
        <v>0</v>
      </c>
    </row>
    <row r="63" spans="1:7" ht="25.5" customHeight="1">
      <c r="A63" s="275" t="s">
        <v>544</v>
      </c>
      <c r="B63" s="273" t="s">
        <v>209</v>
      </c>
      <c r="C63" s="274">
        <v>147817.43</v>
      </c>
      <c r="D63" s="274">
        <v>179000</v>
      </c>
      <c r="E63" s="274">
        <v>139017.17</v>
      </c>
      <c r="F63" s="386">
        <f t="shared" si="0"/>
        <v>94.04653429571871</v>
      </c>
      <c r="G63" s="386">
        <f>E63/D63*100</f>
        <v>77.66322346368716</v>
      </c>
    </row>
    <row r="64" spans="1:7" ht="15.75" customHeight="1">
      <c r="A64" s="50" t="s">
        <v>545</v>
      </c>
      <c r="B64" s="387" t="s">
        <v>546</v>
      </c>
      <c r="C64" s="283">
        <v>77450.37</v>
      </c>
      <c r="D64" s="50" t="s">
        <v>311</v>
      </c>
      <c r="E64" s="283">
        <v>63458</v>
      </c>
      <c r="F64" s="388">
        <f t="shared" si="0"/>
        <v>81.93375964504753</v>
      </c>
      <c r="G64" s="388">
        <v>0</v>
      </c>
    </row>
    <row r="65" spans="1:7" ht="15.75" customHeight="1">
      <c r="A65" s="50" t="s">
        <v>547</v>
      </c>
      <c r="B65" s="387" t="s">
        <v>210</v>
      </c>
      <c r="C65" s="283">
        <v>70367.06</v>
      </c>
      <c r="D65" s="50" t="s">
        <v>311</v>
      </c>
      <c r="E65" s="283">
        <v>75559.17</v>
      </c>
      <c r="F65" s="388">
        <f t="shared" si="0"/>
        <v>107.3786086842338</v>
      </c>
      <c r="G65" s="388">
        <v>0</v>
      </c>
    </row>
    <row r="66" spans="1:7" ht="15.75" customHeight="1">
      <c r="A66" s="275" t="s">
        <v>548</v>
      </c>
      <c r="B66" s="273" t="s">
        <v>122</v>
      </c>
      <c r="C66" s="274">
        <v>2498180.58</v>
      </c>
      <c r="D66" s="274">
        <v>2836996</v>
      </c>
      <c r="E66" s="274">
        <v>2845296.33</v>
      </c>
      <c r="F66" s="386">
        <f t="shared" si="0"/>
        <v>113.89474214870407</v>
      </c>
      <c r="G66" s="386">
        <f>E66/D66*100</f>
        <v>100.29257461060925</v>
      </c>
    </row>
    <row r="67" spans="1:7" ht="15.75" customHeight="1">
      <c r="A67" s="275" t="s">
        <v>549</v>
      </c>
      <c r="B67" s="273" t="s">
        <v>550</v>
      </c>
      <c r="C67" s="274">
        <v>518611.41</v>
      </c>
      <c r="D67" s="274">
        <v>357817</v>
      </c>
      <c r="E67" s="274">
        <v>357721.43</v>
      </c>
      <c r="F67" s="386">
        <f t="shared" si="0"/>
        <v>68.97677588697866</v>
      </c>
      <c r="G67" s="386">
        <f>E67/D67*100</f>
        <v>99.97329081625523</v>
      </c>
    </row>
    <row r="68" spans="1:7" ht="15.75" customHeight="1">
      <c r="A68" s="50" t="s">
        <v>551</v>
      </c>
      <c r="B68" s="387" t="s">
        <v>552</v>
      </c>
      <c r="C68" s="283">
        <v>233611.41</v>
      </c>
      <c r="D68" s="50" t="s">
        <v>311</v>
      </c>
      <c r="E68" s="283">
        <v>123578.93</v>
      </c>
      <c r="F68" s="388">
        <f t="shared" si="0"/>
        <v>52.89935538679382</v>
      </c>
      <c r="G68" s="388">
        <v>0</v>
      </c>
    </row>
    <row r="69" spans="1:7" ht="15.75" customHeight="1">
      <c r="A69" s="50" t="s">
        <v>553</v>
      </c>
      <c r="B69" s="387" t="s">
        <v>554</v>
      </c>
      <c r="C69" s="283">
        <v>285000</v>
      </c>
      <c r="D69" s="50" t="s">
        <v>311</v>
      </c>
      <c r="E69" s="283">
        <v>234142.5</v>
      </c>
      <c r="F69" s="388">
        <f t="shared" si="0"/>
        <v>82.15526315789474</v>
      </c>
      <c r="G69" s="388">
        <v>0</v>
      </c>
    </row>
    <row r="70" spans="1:7" ht="15.75" customHeight="1">
      <c r="A70" s="275" t="s">
        <v>555</v>
      </c>
      <c r="B70" s="273" t="s">
        <v>123</v>
      </c>
      <c r="C70" s="274">
        <v>1979569.17</v>
      </c>
      <c r="D70" s="274">
        <v>2479179</v>
      </c>
      <c r="E70" s="274">
        <v>2487574.9</v>
      </c>
      <c r="F70" s="386">
        <f aca="true" t="shared" si="1" ref="F70:F120">E70/C70*100</f>
        <v>125.66243896392871</v>
      </c>
      <c r="G70" s="386">
        <f>E70/D70*100</f>
        <v>100.33865646651572</v>
      </c>
    </row>
    <row r="71" spans="1:7" ht="15.75" customHeight="1">
      <c r="A71" s="50" t="s">
        <v>556</v>
      </c>
      <c r="B71" s="387" t="s">
        <v>124</v>
      </c>
      <c r="C71" s="283">
        <v>1629569.17</v>
      </c>
      <c r="D71" s="50" t="s">
        <v>311</v>
      </c>
      <c r="E71" s="283">
        <v>1747574.9</v>
      </c>
      <c r="F71" s="388">
        <f t="shared" si="1"/>
        <v>107.24152936693076</v>
      </c>
      <c r="G71" s="388">
        <v>0</v>
      </c>
    </row>
    <row r="72" spans="1:7" ht="15.75" customHeight="1">
      <c r="A72" s="50" t="s">
        <v>557</v>
      </c>
      <c r="B72" s="387" t="s">
        <v>125</v>
      </c>
      <c r="C72" s="283">
        <v>350000</v>
      </c>
      <c r="D72" s="50" t="s">
        <v>311</v>
      </c>
      <c r="E72" s="283">
        <v>740000</v>
      </c>
      <c r="F72" s="388">
        <f t="shared" si="1"/>
        <v>211.42857142857144</v>
      </c>
      <c r="G72" s="388">
        <v>0</v>
      </c>
    </row>
    <row r="73" spans="1:7" ht="15.75" customHeight="1">
      <c r="A73" s="275" t="s">
        <v>558</v>
      </c>
      <c r="B73" s="273" t="s">
        <v>559</v>
      </c>
      <c r="C73" s="274">
        <v>7121485.23</v>
      </c>
      <c r="D73" s="274">
        <v>7408863</v>
      </c>
      <c r="E73" s="274">
        <v>7272880.18</v>
      </c>
      <c r="F73" s="386">
        <f t="shared" si="1"/>
        <v>102.12589010733649</v>
      </c>
      <c r="G73" s="386">
        <f>E73/D73*100</f>
        <v>98.16459259673177</v>
      </c>
    </row>
    <row r="74" spans="1:7" ht="15.75" customHeight="1">
      <c r="A74" s="275" t="s">
        <v>560</v>
      </c>
      <c r="B74" s="273" t="s">
        <v>561</v>
      </c>
      <c r="C74" s="274">
        <v>7121485.23</v>
      </c>
      <c r="D74" s="274">
        <v>7408863</v>
      </c>
      <c r="E74" s="274">
        <v>7272880.18</v>
      </c>
      <c r="F74" s="386">
        <f t="shared" si="1"/>
        <v>102.12589010733649</v>
      </c>
      <c r="G74" s="386">
        <f>E74/D74*100</f>
        <v>98.16459259673177</v>
      </c>
    </row>
    <row r="75" spans="1:7" ht="15.75" customHeight="1">
      <c r="A75" s="50" t="s">
        <v>562</v>
      </c>
      <c r="B75" s="387" t="s">
        <v>563</v>
      </c>
      <c r="C75" s="283">
        <v>3484913.42</v>
      </c>
      <c r="D75" s="50" t="s">
        <v>311</v>
      </c>
      <c r="E75" s="283">
        <v>3455144.88</v>
      </c>
      <c r="F75" s="388">
        <f t="shared" si="1"/>
        <v>99.14578824744518</v>
      </c>
      <c r="G75" s="388">
        <v>0</v>
      </c>
    </row>
    <row r="76" spans="1:7" ht="15.75" customHeight="1">
      <c r="A76" s="50" t="s">
        <v>564</v>
      </c>
      <c r="B76" s="387" t="s">
        <v>565</v>
      </c>
      <c r="C76" s="283">
        <v>3636571.81</v>
      </c>
      <c r="D76" s="50" t="s">
        <v>311</v>
      </c>
      <c r="E76" s="283">
        <v>3817735.3</v>
      </c>
      <c r="F76" s="388">
        <f t="shared" si="1"/>
        <v>104.98171078326651</v>
      </c>
      <c r="G76" s="388">
        <v>0</v>
      </c>
    </row>
    <row r="77" spans="1:7" ht="15.75" customHeight="1">
      <c r="A77" s="275" t="s">
        <v>566</v>
      </c>
      <c r="B77" s="273" t="s">
        <v>567</v>
      </c>
      <c r="C77" s="274">
        <v>42364479.98</v>
      </c>
      <c r="D77" s="274">
        <v>34539262</v>
      </c>
      <c r="E77" s="274">
        <v>30340033.22</v>
      </c>
      <c r="F77" s="386">
        <f t="shared" si="1"/>
        <v>71.61667801498646</v>
      </c>
      <c r="G77" s="386">
        <f>E77/D77*100</f>
        <v>87.84215835300706</v>
      </c>
    </row>
    <row r="78" spans="1:7" ht="15.75" customHeight="1">
      <c r="A78" s="275" t="s">
        <v>568</v>
      </c>
      <c r="B78" s="273" t="s">
        <v>405</v>
      </c>
      <c r="C78" s="274">
        <v>18712922.17</v>
      </c>
      <c r="D78" s="274">
        <v>17200262</v>
      </c>
      <c r="E78" s="274">
        <v>17082986.3</v>
      </c>
      <c r="F78" s="386">
        <f t="shared" si="1"/>
        <v>91.2897843789835</v>
      </c>
      <c r="G78" s="386">
        <f>E78/D78*100</f>
        <v>99.31817492082389</v>
      </c>
    </row>
    <row r="79" spans="1:7" ht="15.75" customHeight="1">
      <c r="A79" s="50" t="s">
        <v>569</v>
      </c>
      <c r="B79" s="387" t="s">
        <v>570</v>
      </c>
      <c r="C79" s="283">
        <v>18587004.08</v>
      </c>
      <c r="D79" s="50" t="s">
        <v>311</v>
      </c>
      <c r="E79" s="283">
        <v>16986753.34</v>
      </c>
      <c r="F79" s="388">
        <f t="shared" si="1"/>
        <v>91.39048588404894</v>
      </c>
      <c r="G79" s="388">
        <v>0</v>
      </c>
    </row>
    <row r="80" spans="1:7" ht="15.75" customHeight="1">
      <c r="A80" s="50" t="s">
        <v>571</v>
      </c>
      <c r="B80" s="387" t="s">
        <v>572</v>
      </c>
      <c r="C80" s="283">
        <v>125918.09</v>
      </c>
      <c r="D80" s="50" t="s">
        <v>311</v>
      </c>
      <c r="E80" s="283">
        <v>65100</v>
      </c>
      <c r="F80" s="388">
        <f t="shared" si="1"/>
        <v>51.70027594923017</v>
      </c>
      <c r="G80" s="388">
        <v>0</v>
      </c>
    </row>
    <row r="81" spans="1:7" ht="16.5" customHeight="1">
      <c r="A81" s="50" t="s">
        <v>941</v>
      </c>
      <c r="B81" s="387" t="s">
        <v>942</v>
      </c>
      <c r="C81" s="50">
        <v>0</v>
      </c>
      <c r="D81" s="50" t="s">
        <v>311</v>
      </c>
      <c r="E81" s="283">
        <v>31132.96</v>
      </c>
      <c r="F81" s="388">
        <v>0</v>
      </c>
      <c r="G81" s="388">
        <v>0</v>
      </c>
    </row>
    <row r="82" spans="1:7" ht="15" customHeight="1">
      <c r="A82" s="275" t="s">
        <v>573</v>
      </c>
      <c r="B82" s="273" t="s">
        <v>407</v>
      </c>
      <c r="C82" s="274">
        <v>523293.64</v>
      </c>
      <c r="D82" s="274">
        <v>650000</v>
      </c>
      <c r="E82" s="274">
        <v>649424.8</v>
      </c>
      <c r="F82" s="386">
        <f>E82/C82*100</f>
        <v>124.10332370941867</v>
      </c>
      <c r="G82" s="386">
        <f>E82/D82*100</f>
        <v>99.9115076923077</v>
      </c>
    </row>
    <row r="83" spans="1:7" ht="15" customHeight="1">
      <c r="A83" s="50" t="s">
        <v>574</v>
      </c>
      <c r="B83" s="387" t="s">
        <v>575</v>
      </c>
      <c r="C83" s="283">
        <v>182505.24</v>
      </c>
      <c r="D83" s="50" t="s">
        <v>311</v>
      </c>
      <c r="E83" s="283">
        <v>303874</v>
      </c>
      <c r="F83" s="388">
        <f t="shared" si="1"/>
        <v>166.50152072345978</v>
      </c>
      <c r="G83" s="388">
        <v>0</v>
      </c>
    </row>
    <row r="84" spans="1:7" ht="15" customHeight="1">
      <c r="A84" s="50" t="s">
        <v>576</v>
      </c>
      <c r="B84" s="387" t="s">
        <v>577</v>
      </c>
      <c r="C84" s="283">
        <v>340788.4</v>
      </c>
      <c r="D84" s="50" t="s">
        <v>311</v>
      </c>
      <c r="E84" s="283">
        <v>345550.8</v>
      </c>
      <c r="F84" s="388">
        <f t="shared" si="1"/>
        <v>101.39746540668636</v>
      </c>
      <c r="G84" s="388">
        <v>0</v>
      </c>
    </row>
    <row r="85" spans="1:7" ht="15.75" customHeight="1">
      <c r="A85" s="275" t="s">
        <v>578</v>
      </c>
      <c r="B85" s="273" t="s">
        <v>579</v>
      </c>
      <c r="C85" s="274">
        <v>75000</v>
      </c>
      <c r="D85" s="274">
        <v>10000</v>
      </c>
      <c r="E85" s="274">
        <v>0</v>
      </c>
      <c r="F85" s="386">
        <f t="shared" si="1"/>
        <v>0</v>
      </c>
      <c r="G85" s="386">
        <f>E85/D85*100</f>
        <v>0</v>
      </c>
    </row>
    <row r="86" spans="1:7" ht="15.75" customHeight="1">
      <c r="A86" s="50" t="s">
        <v>580</v>
      </c>
      <c r="B86" s="387" t="s">
        <v>581</v>
      </c>
      <c r="C86" s="283">
        <v>75000</v>
      </c>
      <c r="D86" s="50" t="s">
        <v>311</v>
      </c>
      <c r="E86" s="283">
        <v>0</v>
      </c>
      <c r="F86" s="388">
        <f t="shared" si="1"/>
        <v>0</v>
      </c>
      <c r="G86" s="388">
        <v>0</v>
      </c>
    </row>
    <row r="87" spans="1:7" ht="17.25" customHeight="1">
      <c r="A87" s="275" t="s">
        <v>582</v>
      </c>
      <c r="B87" s="273" t="s">
        <v>583</v>
      </c>
      <c r="C87" s="274">
        <v>23053264.17</v>
      </c>
      <c r="D87" s="274">
        <v>16679000</v>
      </c>
      <c r="E87" s="274">
        <v>12607622.12</v>
      </c>
      <c r="F87" s="386">
        <f t="shared" si="1"/>
        <v>54.6890975049283</v>
      </c>
      <c r="G87" s="386">
        <f>E87/D87*100</f>
        <v>75.58979627075963</v>
      </c>
    </row>
    <row r="88" spans="1:7" ht="29.25" customHeight="1">
      <c r="A88" s="50" t="s">
        <v>584</v>
      </c>
      <c r="B88" s="389" t="s">
        <v>69</v>
      </c>
      <c r="C88" s="283">
        <v>23053264.17</v>
      </c>
      <c r="D88" s="50" t="s">
        <v>311</v>
      </c>
      <c r="E88" s="283">
        <v>12607622.12</v>
      </c>
      <c r="F88" s="388">
        <f t="shared" si="1"/>
        <v>54.6890975049283</v>
      </c>
      <c r="G88" s="388">
        <v>0</v>
      </c>
    </row>
    <row r="89" spans="1:7" ht="15.75" customHeight="1">
      <c r="A89" s="50"/>
      <c r="B89" s="387"/>
      <c r="C89" s="283"/>
      <c r="D89" s="50"/>
      <c r="E89" s="283"/>
      <c r="F89" s="386"/>
      <c r="G89" s="386"/>
    </row>
    <row r="90" spans="1:7" ht="15.75" customHeight="1">
      <c r="A90" s="382" t="s">
        <v>585</v>
      </c>
      <c r="B90" s="383" t="s">
        <v>943</v>
      </c>
      <c r="C90" s="384">
        <v>56789028.18</v>
      </c>
      <c r="D90" s="384">
        <v>96520098</v>
      </c>
      <c r="E90" s="384">
        <v>92087228.8</v>
      </c>
      <c r="F90" s="385">
        <f t="shared" si="1"/>
        <v>162.1567259579049</v>
      </c>
      <c r="G90" s="385">
        <f>E90/D90*100</f>
        <v>95.4073096776176</v>
      </c>
    </row>
    <row r="91" spans="1:7" s="27" customFormat="1" ht="15.75" customHeight="1">
      <c r="A91" s="275" t="s">
        <v>586</v>
      </c>
      <c r="B91" s="273" t="s">
        <v>587</v>
      </c>
      <c r="C91" s="274">
        <v>4723022.5</v>
      </c>
      <c r="D91" s="274">
        <v>4720000</v>
      </c>
      <c r="E91" s="274">
        <v>4382011.57</v>
      </c>
      <c r="F91" s="386">
        <f t="shared" si="1"/>
        <v>92.77981567947221</v>
      </c>
      <c r="G91" s="386">
        <f>E91/D91*100</f>
        <v>92.8392281779661</v>
      </c>
    </row>
    <row r="92" spans="1:7" ht="15.75" customHeight="1">
      <c r="A92" s="275" t="s">
        <v>588</v>
      </c>
      <c r="B92" s="273" t="s">
        <v>589</v>
      </c>
      <c r="C92" s="274">
        <v>2911680.64</v>
      </c>
      <c r="D92" s="274">
        <v>1500000</v>
      </c>
      <c r="E92" s="274">
        <v>1300059.94</v>
      </c>
      <c r="F92" s="386">
        <f t="shared" si="1"/>
        <v>44.649812281610664</v>
      </c>
      <c r="G92" s="386">
        <f>E92/D92*100</f>
        <v>86.67066266666666</v>
      </c>
    </row>
    <row r="93" spans="1:7" ht="15.75" customHeight="1">
      <c r="A93" s="50" t="s">
        <v>590</v>
      </c>
      <c r="B93" s="387" t="s">
        <v>424</v>
      </c>
      <c r="C93" s="283">
        <v>2911680.64</v>
      </c>
      <c r="D93" s="50" t="s">
        <v>311</v>
      </c>
      <c r="E93" s="283">
        <v>1300059.94</v>
      </c>
      <c r="F93" s="388">
        <f t="shared" si="1"/>
        <v>44.649812281610664</v>
      </c>
      <c r="G93" s="388">
        <v>0</v>
      </c>
    </row>
    <row r="94" spans="1:7" ht="15.75" customHeight="1">
      <c r="A94" s="275" t="s">
        <v>591</v>
      </c>
      <c r="B94" s="273" t="s">
        <v>592</v>
      </c>
      <c r="C94" s="274">
        <v>1811341.86</v>
      </c>
      <c r="D94" s="274">
        <v>3220000</v>
      </c>
      <c r="E94" s="274">
        <v>3081951.63</v>
      </c>
      <c r="F94" s="386">
        <f t="shared" si="1"/>
        <v>170.14743036965973</v>
      </c>
      <c r="G94" s="386">
        <f>E94/D94*100</f>
        <v>95.71278354037267</v>
      </c>
    </row>
    <row r="95" spans="1:7" ht="15.75" customHeight="1">
      <c r="A95" s="50" t="s">
        <v>593</v>
      </c>
      <c r="B95" s="387" t="s">
        <v>594</v>
      </c>
      <c r="C95" s="283">
        <v>190930</v>
      </c>
      <c r="D95" s="50" t="s">
        <v>311</v>
      </c>
      <c r="E95" s="283">
        <v>215702.5</v>
      </c>
      <c r="F95" s="388">
        <f t="shared" si="1"/>
        <v>112.97465039543289</v>
      </c>
      <c r="G95" s="388">
        <v>0</v>
      </c>
    </row>
    <row r="96" spans="1:7" ht="15.75" customHeight="1">
      <c r="A96" s="50" t="s">
        <v>595</v>
      </c>
      <c r="B96" s="387" t="s">
        <v>596</v>
      </c>
      <c r="C96" s="283">
        <v>1620411.86</v>
      </c>
      <c r="D96" s="50" t="s">
        <v>311</v>
      </c>
      <c r="E96" s="283">
        <v>2866249.13</v>
      </c>
      <c r="F96" s="388">
        <f t="shared" si="1"/>
        <v>176.88398861756045</v>
      </c>
      <c r="G96" s="388">
        <v>0</v>
      </c>
    </row>
    <row r="97" spans="1:7" ht="15.75" customHeight="1">
      <c r="A97" s="275" t="s">
        <v>597</v>
      </c>
      <c r="B97" s="273" t="s">
        <v>598</v>
      </c>
      <c r="C97" s="274">
        <v>50855285.58</v>
      </c>
      <c r="D97" s="274">
        <v>89265328</v>
      </c>
      <c r="E97" s="274">
        <v>85579739.22</v>
      </c>
      <c r="F97" s="386">
        <f t="shared" si="1"/>
        <v>168.28091366309462</v>
      </c>
      <c r="G97" s="386">
        <f>E97/D97*100</f>
        <v>95.87119785186921</v>
      </c>
    </row>
    <row r="98" spans="1:7" ht="15.75" customHeight="1">
      <c r="A98" s="275" t="s">
        <v>599</v>
      </c>
      <c r="B98" s="273" t="s">
        <v>600</v>
      </c>
      <c r="C98" s="274">
        <v>45689846.63</v>
      </c>
      <c r="D98" s="274">
        <v>78423968</v>
      </c>
      <c r="E98" s="274">
        <v>75738075.24</v>
      </c>
      <c r="F98" s="386">
        <f t="shared" si="1"/>
        <v>165.76565873230638</v>
      </c>
      <c r="G98" s="386">
        <f>E98/D98*100</f>
        <v>96.57516339902617</v>
      </c>
    </row>
    <row r="99" spans="1:7" ht="15.75" customHeight="1">
      <c r="A99" s="50" t="s">
        <v>601</v>
      </c>
      <c r="B99" s="387" t="s">
        <v>432</v>
      </c>
      <c r="C99" s="283">
        <v>34317242.44</v>
      </c>
      <c r="D99" s="50" t="s">
        <v>311</v>
      </c>
      <c r="E99" s="283">
        <v>47591108.39</v>
      </c>
      <c r="F99" s="388">
        <f t="shared" si="1"/>
        <v>138.67987345780458</v>
      </c>
      <c r="G99" s="388">
        <v>0</v>
      </c>
    </row>
    <row r="100" spans="1:7" ht="15.75" customHeight="1">
      <c r="A100" s="50" t="s">
        <v>602</v>
      </c>
      <c r="B100" s="387" t="s">
        <v>603</v>
      </c>
      <c r="C100" s="283">
        <v>5802591.67</v>
      </c>
      <c r="D100" s="50" t="s">
        <v>311</v>
      </c>
      <c r="E100" s="283">
        <v>20002657.61</v>
      </c>
      <c r="F100" s="388">
        <f t="shared" si="1"/>
        <v>344.7193727832998</v>
      </c>
      <c r="G100" s="388">
        <v>0</v>
      </c>
    </row>
    <row r="101" spans="1:7" s="33" customFormat="1" ht="15.75" customHeight="1">
      <c r="A101" s="50" t="s">
        <v>604</v>
      </c>
      <c r="B101" s="387" t="s">
        <v>433</v>
      </c>
      <c r="C101" s="283">
        <v>5570012.52</v>
      </c>
      <c r="D101" s="50" t="s">
        <v>311</v>
      </c>
      <c r="E101" s="283">
        <v>8144309.24</v>
      </c>
      <c r="F101" s="388">
        <f t="shared" si="1"/>
        <v>146.2170724169216</v>
      </c>
      <c r="G101" s="388">
        <v>0</v>
      </c>
    </row>
    <row r="102" spans="1:7" s="33" customFormat="1" ht="15.75" customHeight="1">
      <c r="A102" s="275" t="s">
        <v>605</v>
      </c>
      <c r="B102" s="273" t="s">
        <v>606</v>
      </c>
      <c r="C102" s="274">
        <v>2887265.5</v>
      </c>
      <c r="D102" s="274">
        <v>7976432</v>
      </c>
      <c r="E102" s="274">
        <v>7931225.65</v>
      </c>
      <c r="F102" s="386">
        <f t="shared" si="1"/>
        <v>274.6967900942951</v>
      </c>
      <c r="G102" s="386">
        <f>E102/D102*100</f>
        <v>99.43325098239414</v>
      </c>
    </row>
    <row r="103" spans="1:7" ht="15.75" customHeight="1">
      <c r="A103" s="50" t="s">
        <v>607</v>
      </c>
      <c r="B103" s="387" t="s">
        <v>434</v>
      </c>
      <c r="C103" s="283">
        <v>1190251.99</v>
      </c>
      <c r="D103" s="50" t="s">
        <v>311</v>
      </c>
      <c r="E103" s="283">
        <v>2727065.75</v>
      </c>
      <c r="F103" s="388">
        <f t="shared" si="1"/>
        <v>229.11667217628428</v>
      </c>
      <c r="G103" s="388">
        <v>0</v>
      </c>
    </row>
    <row r="104" spans="1:7" ht="15.75" customHeight="1">
      <c r="A104" s="50" t="s">
        <v>608</v>
      </c>
      <c r="B104" s="387" t="s">
        <v>435</v>
      </c>
      <c r="C104" s="283">
        <v>39916.34</v>
      </c>
      <c r="D104" s="50" t="s">
        <v>311</v>
      </c>
      <c r="E104" s="283">
        <v>1200078.2</v>
      </c>
      <c r="F104" s="388">
        <f t="shared" si="1"/>
        <v>3006.4835603665065</v>
      </c>
      <c r="G104" s="388">
        <v>0</v>
      </c>
    </row>
    <row r="105" spans="1:7" ht="15.75" customHeight="1">
      <c r="A105" s="50" t="s">
        <v>609</v>
      </c>
      <c r="B105" s="387" t="s">
        <v>610</v>
      </c>
      <c r="C105" s="283">
        <v>443574.64</v>
      </c>
      <c r="D105" s="50" t="s">
        <v>311</v>
      </c>
      <c r="E105" s="283">
        <v>1058827.08</v>
      </c>
      <c r="F105" s="388">
        <f t="shared" si="1"/>
        <v>238.70324958162624</v>
      </c>
      <c r="G105" s="388">
        <v>0</v>
      </c>
    </row>
    <row r="106" spans="1:7" ht="15.75" customHeight="1">
      <c r="A106" s="50" t="s">
        <v>611</v>
      </c>
      <c r="B106" s="387" t="s">
        <v>436</v>
      </c>
      <c r="C106" s="283">
        <v>176887.08</v>
      </c>
      <c r="D106" s="50" t="s">
        <v>311</v>
      </c>
      <c r="E106" s="283">
        <v>1220558.63</v>
      </c>
      <c r="F106" s="388">
        <f t="shared" si="1"/>
        <v>690.0213571279485</v>
      </c>
      <c r="G106" s="388">
        <v>0</v>
      </c>
    </row>
    <row r="107" spans="1:7" ht="15.75" customHeight="1">
      <c r="A107" s="50" t="s">
        <v>612</v>
      </c>
      <c r="B107" s="387" t="s">
        <v>437</v>
      </c>
      <c r="C107" s="283">
        <v>1036635.45</v>
      </c>
      <c r="D107" s="50" t="s">
        <v>311</v>
      </c>
      <c r="E107" s="283">
        <v>1724695.99</v>
      </c>
      <c r="F107" s="388">
        <f t="shared" si="1"/>
        <v>166.37439805864253</v>
      </c>
      <c r="G107" s="388">
        <v>0</v>
      </c>
    </row>
    <row r="108" spans="1:7" ht="15.75" customHeight="1">
      <c r="A108" s="275" t="s">
        <v>613</v>
      </c>
      <c r="B108" s="273" t="s">
        <v>614</v>
      </c>
      <c r="C108" s="274">
        <v>608958.96</v>
      </c>
      <c r="D108" s="274">
        <v>733810</v>
      </c>
      <c r="E108" s="274">
        <v>383645.8</v>
      </c>
      <c r="F108" s="386">
        <f t="shared" si="1"/>
        <v>63.0002718081363</v>
      </c>
      <c r="G108" s="386">
        <f>E108/D108*100</f>
        <v>52.281353483871854</v>
      </c>
    </row>
    <row r="109" spans="1:7" ht="15.75" customHeight="1">
      <c r="A109" s="50" t="s">
        <v>615</v>
      </c>
      <c r="B109" s="387" t="s">
        <v>441</v>
      </c>
      <c r="C109" s="283">
        <v>608958.96</v>
      </c>
      <c r="D109" s="50" t="s">
        <v>311</v>
      </c>
      <c r="E109" s="283">
        <v>383645.8</v>
      </c>
      <c r="F109" s="388">
        <f t="shared" si="1"/>
        <v>63.0002718081363</v>
      </c>
      <c r="G109" s="388">
        <v>0</v>
      </c>
    </row>
    <row r="110" spans="1:7" ht="15.75" customHeight="1">
      <c r="A110" s="275" t="s">
        <v>616</v>
      </c>
      <c r="B110" s="273" t="s">
        <v>617</v>
      </c>
      <c r="C110" s="274">
        <v>215379.26</v>
      </c>
      <c r="D110" s="274">
        <v>475775</v>
      </c>
      <c r="E110" s="274">
        <v>482201.94</v>
      </c>
      <c r="F110" s="386">
        <f t="shared" si="1"/>
        <v>223.8850388844311</v>
      </c>
      <c r="G110" s="386">
        <f>E110/D110*100</f>
        <v>101.35083600441386</v>
      </c>
    </row>
    <row r="111" spans="1:7" ht="15.75" customHeight="1">
      <c r="A111" s="50" t="s">
        <v>618</v>
      </c>
      <c r="B111" s="387" t="s">
        <v>619</v>
      </c>
      <c r="C111" s="283">
        <v>167979.26</v>
      </c>
      <c r="D111" s="50" t="s">
        <v>311</v>
      </c>
      <c r="E111" s="283">
        <v>431051.1</v>
      </c>
      <c r="F111" s="388">
        <f t="shared" si="1"/>
        <v>256.6097147945526</v>
      </c>
      <c r="G111" s="388">
        <v>0</v>
      </c>
    </row>
    <row r="112" spans="1:7" ht="15.75" customHeight="1">
      <c r="A112" s="50" t="s">
        <v>620</v>
      </c>
      <c r="B112" s="387" t="s">
        <v>126</v>
      </c>
      <c r="C112" s="283">
        <v>37000</v>
      </c>
      <c r="D112" s="50" t="s">
        <v>311</v>
      </c>
      <c r="E112" s="283">
        <v>43057.34</v>
      </c>
      <c r="F112" s="388">
        <f t="shared" si="1"/>
        <v>116.37118918918918</v>
      </c>
      <c r="G112" s="388">
        <v>0</v>
      </c>
    </row>
    <row r="113" spans="1:7" ht="15.75" customHeight="1">
      <c r="A113" s="50" t="s">
        <v>621</v>
      </c>
      <c r="B113" s="387" t="s">
        <v>622</v>
      </c>
      <c r="C113" s="283">
        <v>10400</v>
      </c>
      <c r="D113" s="50" t="s">
        <v>311</v>
      </c>
      <c r="E113" s="283">
        <v>8093.5</v>
      </c>
      <c r="F113" s="388">
        <f t="shared" si="1"/>
        <v>77.82211538461539</v>
      </c>
      <c r="G113" s="388">
        <v>0</v>
      </c>
    </row>
    <row r="114" spans="1:7" ht="15.75" customHeight="1">
      <c r="A114" s="275" t="s">
        <v>623</v>
      </c>
      <c r="B114" s="273" t="s">
        <v>624</v>
      </c>
      <c r="C114" s="274">
        <v>1453835.23</v>
      </c>
      <c r="D114" s="274">
        <v>1655343</v>
      </c>
      <c r="E114" s="274">
        <v>1044590.59</v>
      </c>
      <c r="F114" s="386">
        <f t="shared" si="1"/>
        <v>71.85068627068557</v>
      </c>
      <c r="G114" s="386">
        <f>E114/D114*100</f>
        <v>63.104177804841655</v>
      </c>
    </row>
    <row r="115" spans="1:7" ht="15.75" customHeight="1">
      <c r="A115" s="50" t="s">
        <v>625</v>
      </c>
      <c r="B115" s="387" t="s">
        <v>626</v>
      </c>
      <c r="C115" s="283">
        <v>148337</v>
      </c>
      <c r="D115" s="50" t="s">
        <v>311</v>
      </c>
      <c r="E115" s="283">
        <v>116330.59</v>
      </c>
      <c r="F115" s="388">
        <f t="shared" si="1"/>
        <v>78.42317830345766</v>
      </c>
      <c r="G115" s="388">
        <v>0</v>
      </c>
    </row>
    <row r="116" spans="1:7" ht="15.75" customHeight="1">
      <c r="A116" s="50" t="s">
        <v>627</v>
      </c>
      <c r="B116" s="387" t="s">
        <v>628</v>
      </c>
      <c r="C116" s="283">
        <v>1220593.75</v>
      </c>
      <c r="D116" s="50" t="s">
        <v>311</v>
      </c>
      <c r="E116" s="283">
        <v>560887.5</v>
      </c>
      <c r="F116" s="388">
        <f t="shared" si="1"/>
        <v>45.95202130110858</v>
      </c>
      <c r="G116" s="388">
        <v>0</v>
      </c>
    </row>
    <row r="117" spans="1:7" ht="15.75" customHeight="1">
      <c r="A117" s="50" t="s">
        <v>629</v>
      </c>
      <c r="B117" s="387" t="s">
        <v>630</v>
      </c>
      <c r="C117" s="283">
        <v>84904.48</v>
      </c>
      <c r="D117" s="50" t="s">
        <v>311</v>
      </c>
      <c r="E117" s="283">
        <v>367372.5</v>
      </c>
      <c r="F117" s="388">
        <f t="shared" si="1"/>
        <v>432.68918200782815</v>
      </c>
      <c r="G117" s="388">
        <v>0</v>
      </c>
    </row>
    <row r="118" spans="1:7" ht="12.75">
      <c r="A118" s="275" t="s">
        <v>631</v>
      </c>
      <c r="B118" s="273" t="s">
        <v>632</v>
      </c>
      <c r="C118" s="274">
        <v>1210720.1</v>
      </c>
      <c r="D118" s="274">
        <v>2534770</v>
      </c>
      <c r="E118" s="274">
        <v>2125478.01</v>
      </c>
      <c r="F118" s="386">
        <f t="shared" si="1"/>
        <v>175.5548627630779</v>
      </c>
      <c r="G118" s="386">
        <f>E118/D118*100</f>
        <v>83.85289434544356</v>
      </c>
    </row>
    <row r="119" spans="1:7" ht="12.75">
      <c r="A119" s="275" t="s">
        <v>633</v>
      </c>
      <c r="B119" s="273" t="s">
        <v>634</v>
      </c>
      <c r="C119" s="274">
        <v>1210720.1</v>
      </c>
      <c r="D119" s="274">
        <v>2534770</v>
      </c>
      <c r="E119" s="274">
        <v>2125478.01</v>
      </c>
      <c r="F119" s="386">
        <f t="shared" si="1"/>
        <v>175.5548627630779</v>
      </c>
      <c r="G119" s="386">
        <f>E119/D119*100</f>
        <v>83.85289434544356</v>
      </c>
    </row>
    <row r="120" spans="1:7" ht="12.75">
      <c r="A120" s="50" t="s">
        <v>635</v>
      </c>
      <c r="B120" s="387" t="s">
        <v>634</v>
      </c>
      <c r="C120" s="283">
        <v>1210720.1</v>
      </c>
      <c r="D120" s="50" t="s">
        <v>311</v>
      </c>
      <c r="E120" s="283">
        <v>2125478.01</v>
      </c>
      <c r="F120" s="388">
        <f t="shared" si="1"/>
        <v>175.5548627630779</v>
      </c>
      <c r="G120" s="388">
        <v>0</v>
      </c>
    </row>
    <row r="121" spans="1:7" ht="12.75">
      <c r="A121" s="50"/>
      <c r="B121" s="387"/>
      <c r="C121" s="283"/>
      <c r="D121" s="50"/>
      <c r="E121" s="283"/>
      <c r="F121" s="386"/>
      <c r="G121" s="386"/>
    </row>
  </sheetData>
  <sheetProtection/>
  <mergeCells count="1">
    <mergeCell ref="B3:B4"/>
  </mergeCells>
  <printOptions horizontalCentered="1"/>
  <pageMargins left="0.5905511811023623" right="0.5905511811023623" top="0.9055118110236221" bottom="0.9055118110236221" header="0.7086614173228347" footer="0.5905511811023623"/>
  <pageSetup horizontalDpi="600" verticalDpi="600" orientation="landscape" paperSize="9" scale="8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2.421875" style="0" customWidth="1"/>
    <col min="2" max="2" width="85.00390625" style="0" customWidth="1"/>
    <col min="3" max="5" width="16.7109375" style="0" customWidth="1"/>
    <col min="6" max="7" width="7.7109375" style="0" customWidth="1"/>
  </cols>
  <sheetData>
    <row r="1" ht="15.75">
      <c r="A1" s="365" t="s">
        <v>668</v>
      </c>
    </row>
    <row r="2" ht="13.5" thickBot="1"/>
    <row r="3" spans="1:7" ht="14.25" customHeight="1">
      <c r="A3" s="89" t="s">
        <v>792</v>
      </c>
      <c r="B3" s="643" t="s">
        <v>770</v>
      </c>
      <c r="C3" s="268" t="s">
        <v>92</v>
      </c>
      <c r="D3" s="267" t="s">
        <v>1</v>
      </c>
      <c r="E3" s="268" t="s">
        <v>92</v>
      </c>
      <c r="F3" s="52" t="s">
        <v>91</v>
      </c>
      <c r="G3" s="45" t="s">
        <v>91</v>
      </c>
    </row>
    <row r="4" spans="1:7" ht="15" thickBot="1">
      <c r="A4" s="90" t="s">
        <v>769</v>
      </c>
      <c r="B4" s="644"/>
      <c r="C4" s="266" t="s">
        <v>283</v>
      </c>
      <c r="D4" s="265" t="s">
        <v>206</v>
      </c>
      <c r="E4" s="266" t="s">
        <v>284</v>
      </c>
      <c r="F4" s="133" t="s">
        <v>65</v>
      </c>
      <c r="G4" s="134" t="s">
        <v>64</v>
      </c>
    </row>
    <row r="5" spans="1:7" ht="12.75">
      <c r="A5" s="281">
        <v>1</v>
      </c>
      <c r="B5" s="39">
        <v>2</v>
      </c>
      <c r="C5" s="272">
        <v>3</v>
      </c>
      <c r="D5" s="279">
        <v>4</v>
      </c>
      <c r="E5" s="280">
        <v>5</v>
      </c>
      <c r="F5" s="279">
        <v>6</v>
      </c>
      <c r="G5" s="278">
        <v>7</v>
      </c>
    </row>
    <row r="7" spans="1:7" ht="15">
      <c r="A7" s="288"/>
      <c r="B7" s="367" t="s">
        <v>794</v>
      </c>
      <c r="C7" s="276">
        <f>+C8+C11+C13+C25+C40+C43</f>
        <v>166597506.12000003</v>
      </c>
      <c r="D7" s="276">
        <f>+D8+D11+D13+D25+D40+D43</f>
        <v>203390584</v>
      </c>
      <c r="E7" s="276">
        <f>+E8+E11+E13+E25+E40+E43</f>
        <v>202553557.89</v>
      </c>
      <c r="F7" s="368">
        <f aca="true" t="shared" si="0" ref="F7:F13">E7/C7*100</f>
        <v>121.58258704311027</v>
      </c>
      <c r="G7" s="368">
        <f aca="true" t="shared" si="1" ref="G7:G13">E7/D7*100</f>
        <v>99.5884636871882</v>
      </c>
    </row>
    <row r="8" spans="1:7" ht="12.75">
      <c r="A8" s="369">
        <v>1</v>
      </c>
      <c r="B8" s="326" t="s">
        <v>773</v>
      </c>
      <c r="C8" s="325">
        <f>SUM(C9:C10)</f>
        <v>71689370.91</v>
      </c>
      <c r="D8" s="325">
        <f>SUM(D9:D10)</f>
        <v>74509706</v>
      </c>
      <c r="E8" s="325">
        <f>SUM(E9:E10)</f>
        <v>76094134.61</v>
      </c>
      <c r="F8" s="324">
        <f t="shared" si="0"/>
        <v>106.14423539234264</v>
      </c>
      <c r="G8" s="324">
        <f t="shared" si="1"/>
        <v>102.12647277121185</v>
      </c>
    </row>
    <row r="9" spans="1:7" ht="12.75">
      <c r="A9" s="298" t="s">
        <v>774</v>
      </c>
      <c r="B9" s="295" t="s">
        <v>288</v>
      </c>
      <c r="C9" s="296">
        <v>71607300.41</v>
      </c>
      <c r="D9" s="296">
        <v>74464378</v>
      </c>
      <c r="E9" s="296">
        <v>76048807.03</v>
      </c>
      <c r="F9" s="323">
        <f t="shared" si="0"/>
        <v>106.20258911391632</v>
      </c>
      <c r="G9" s="323">
        <f t="shared" si="1"/>
        <v>102.1277677629967</v>
      </c>
    </row>
    <row r="10" spans="1:7" ht="12.75">
      <c r="A10" s="298" t="s">
        <v>795</v>
      </c>
      <c r="B10" s="295" t="s">
        <v>796</v>
      </c>
      <c r="C10" s="296">
        <v>82070.5</v>
      </c>
      <c r="D10" s="296">
        <v>45328</v>
      </c>
      <c r="E10" s="296">
        <v>45327.58</v>
      </c>
      <c r="F10" s="323">
        <f t="shared" si="0"/>
        <v>55.23005221120866</v>
      </c>
      <c r="G10" s="323">
        <f t="shared" si="1"/>
        <v>99.99907342040241</v>
      </c>
    </row>
    <row r="11" spans="1:7" ht="12.75">
      <c r="A11" s="369">
        <v>3</v>
      </c>
      <c r="B11" s="326" t="s">
        <v>797</v>
      </c>
      <c r="C11" s="325">
        <v>231866.75</v>
      </c>
      <c r="D11" s="325">
        <f>+D12</f>
        <v>307133</v>
      </c>
      <c r="E11" s="325">
        <f>+E12</f>
        <v>295865.73</v>
      </c>
      <c r="F11" s="324">
        <f t="shared" si="0"/>
        <v>127.60162032719222</v>
      </c>
      <c r="G11" s="324">
        <f t="shared" si="1"/>
        <v>96.33146877737005</v>
      </c>
    </row>
    <row r="12" spans="1:7" ht="12.75">
      <c r="A12" s="298" t="s">
        <v>798</v>
      </c>
      <c r="B12" s="295" t="s">
        <v>799</v>
      </c>
      <c r="C12" s="296">
        <v>231866.75</v>
      </c>
      <c r="D12" s="296">
        <v>307133</v>
      </c>
      <c r="E12" s="296">
        <v>295865.73</v>
      </c>
      <c r="F12" s="323">
        <f t="shared" si="0"/>
        <v>127.60162032719222</v>
      </c>
      <c r="G12" s="323">
        <f t="shared" si="1"/>
        <v>96.33146877737005</v>
      </c>
    </row>
    <row r="13" spans="1:7" ht="12.75">
      <c r="A13" s="369">
        <v>4</v>
      </c>
      <c r="B13" s="326" t="s">
        <v>800</v>
      </c>
      <c r="C13" s="325">
        <f>SUM(C14:C24)</f>
        <v>56198105.780000016</v>
      </c>
      <c r="D13" s="325">
        <f>SUM(D14:D24)</f>
        <v>62686274</v>
      </c>
      <c r="E13" s="325">
        <f>SUM(E14:E24)</f>
        <v>61841179.53</v>
      </c>
      <c r="F13" s="324">
        <f t="shared" si="0"/>
        <v>110.04139493969967</v>
      </c>
      <c r="G13" s="324">
        <f t="shared" si="1"/>
        <v>98.65186680261137</v>
      </c>
    </row>
    <row r="14" spans="1:7" ht="12.75">
      <c r="A14" s="298" t="s">
        <v>780</v>
      </c>
      <c r="B14" s="295" t="s">
        <v>781</v>
      </c>
      <c r="C14" s="296">
        <v>914850.72</v>
      </c>
      <c r="D14" s="296">
        <v>989000</v>
      </c>
      <c r="E14" s="296">
        <v>936552.52</v>
      </c>
      <c r="F14" s="323">
        <f aca="true" t="shared" si="2" ref="F14:F24">E14/C14*100</f>
        <v>102.37216843421186</v>
      </c>
      <c r="G14" s="323">
        <f aca="true" t="shared" si="3" ref="G14:G24">E14/D14*100</f>
        <v>94.69691809908998</v>
      </c>
    </row>
    <row r="15" spans="1:7" ht="12.75">
      <c r="A15" s="298" t="s">
        <v>801</v>
      </c>
      <c r="B15" s="295" t="s">
        <v>802</v>
      </c>
      <c r="C15" s="296">
        <v>3010409.04</v>
      </c>
      <c r="D15" s="296">
        <v>3300000</v>
      </c>
      <c r="E15" s="296">
        <v>3305356.8</v>
      </c>
      <c r="F15" s="323">
        <f t="shared" si="2"/>
        <v>109.79759747200333</v>
      </c>
      <c r="G15" s="323">
        <f t="shared" si="3"/>
        <v>100.16232727272727</v>
      </c>
    </row>
    <row r="16" spans="1:7" ht="12.75">
      <c r="A16" s="298" t="s">
        <v>782</v>
      </c>
      <c r="B16" s="295" t="s">
        <v>783</v>
      </c>
      <c r="C16" s="296">
        <v>16290367.95</v>
      </c>
      <c r="D16" s="296">
        <v>19627291</v>
      </c>
      <c r="E16" s="296">
        <v>21978224.81</v>
      </c>
      <c r="F16" s="323">
        <f t="shared" si="2"/>
        <v>134.91545972109242</v>
      </c>
      <c r="G16" s="323">
        <f t="shared" si="3"/>
        <v>111.97788227626522</v>
      </c>
    </row>
    <row r="17" spans="1:7" ht="12.75">
      <c r="A17" s="298" t="s">
        <v>803</v>
      </c>
      <c r="B17" s="295" t="s">
        <v>290</v>
      </c>
      <c r="C17" s="296">
        <v>17875615.36</v>
      </c>
      <c r="D17" s="296">
        <v>17833556</v>
      </c>
      <c r="E17" s="296">
        <v>17432078.82</v>
      </c>
      <c r="F17" s="323">
        <f t="shared" si="2"/>
        <v>97.51876211773669</v>
      </c>
      <c r="G17" s="323">
        <f t="shared" si="3"/>
        <v>97.74875420247089</v>
      </c>
    </row>
    <row r="18" spans="1:7" ht="12.75">
      <c r="A18" s="298" t="s">
        <v>784</v>
      </c>
      <c r="B18" s="295" t="s">
        <v>785</v>
      </c>
      <c r="C18" s="296">
        <v>1472919.46</v>
      </c>
      <c r="D18" s="296">
        <v>2094158</v>
      </c>
      <c r="E18" s="296">
        <v>1179688.07</v>
      </c>
      <c r="F18" s="323">
        <f t="shared" si="2"/>
        <v>80.09182457267555</v>
      </c>
      <c r="G18" s="323">
        <f t="shared" si="3"/>
        <v>56.33233356795429</v>
      </c>
    </row>
    <row r="19" spans="1:7" ht="12.75">
      <c r="A19" s="298" t="s">
        <v>786</v>
      </c>
      <c r="B19" s="295" t="s">
        <v>804</v>
      </c>
      <c r="C19" s="296">
        <v>6428001.63</v>
      </c>
      <c r="D19" s="296">
        <v>6930473</v>
      </c>
      <c r="E19" s="296">
        <v>7170261.14</v>
      </c>
      <c r="F19" s="323">
        <f t="shared" si="2"/>
        <v>111.54728254168162</v>
      </c>
      <c r="G19" s="323">
        <f t="shared" si="3"/>
        <v>103.45991016774757</v>
      </c>
    </row>
    <row r="20" spans="1:7" ht="12.75">
      <c r="A20" s="298" t="s">
        <v>786</v>
      </c>
      <c r="B20" s="295" t="s">
        <v>805</v>
      </c>
      <c r="C20" s="296">
        <v>281727.59</v>
      </c>
      <c r="D20" s="296">
        <v>325000</v>
      </c>
      <c r="E20" s="296">
        <v>334743.01</v>
      </c>
      <c r="F20" s="323">
        <f t="shared" si="2"/>
        <v>118.81797235407436</v>
      </c>
      <c r="G20" s="323">
        <f t="shared" si="3"/>
        <v>102.99784923076922</v>
      </c>
    </row>
    <row r="21" spans="1:7" ht="12.75">
      <c r="A21" s="370" t="s">
        <v>786</v>
      </c>
      <c r="B21" s="295" t="s">
        <v>806</v>
      </c>
      <c r="C21" s="296">
        <v>142117.88</v>
      </c>
      <c r="D21" s="296">
        <v>110000</v>
      </c>
      <c r="E21" s="296">
        <v>107917.08</v>
      </c>
      <c r="F21" s="323">
        <f t="shared" si="2"/>
        <v>75.9349069941094</v>
      </c>
      <c r="G21" s="323">
        <f t="shared" si="3"/>
        <v>98.10643636363636</v>
      </c>
    </row>
    <row r="22" spans="1:7" ht="12.75">
      <c r="A22" s="298" t="s">
        <v>807</v>
      </c>
      <c r="B22" s="295" t="s">
        <v>808</v>
      </c>
      <c r="C22" s="296">
        <v>433766.18</v>
      </c>
      <c r="D22" s="296">
        <v>250800</v>
      </c>
      <c r="E22" s="296">
        <v>247379.75</v>
      </c>
      <c r="F22" s="323">
        <f t="shared" si="2"/>
        <v>57.030667997214536</v>
      </c>
      <c r="G22" s="323">
        <f t="shared" si="3"/>
        <v>98.63626395534291</v>
      </c>
    </row>
    <row r="23" spans="1:7" ht="12.75">
      <c r="A23" s="298" t="s">
        <v>809</v>
      </c>
      <c r="B23" s="295" t="s">
        <v>810</v>
      </c>
      <c r="C23" s="296">
        <v>8921409.3</v>
      </c>
      <c r="D23" s="296">
        <v>10712996</v>
      </c>
      <c r="E23" s="296">
        <v>8707023.97</v>
      </c>
      <c r="F23" s="323">
        <f t="shared" si="2"/>
        <v>97.5969566826174</v>
      </c>
      <c r="G23" s="323">
        <f t="shared" si="3"/>
        <v>81.27534043697953</v>
      </c>
    </row>
    <row r="24" spans="1:7" ht="12.75">
      <c r="A24" s="298" t="s">
        <v>811</v>
      </c>
      <c r="B24" s="295" t="s">
        <v>812</v>
      </c>
      <c r="C24" s="296">
        <v>426920.67</v>
      </c>
      <c r="D24" s="296">
        <v>513000</v>
      </c>
      <c r="E24" s="296">
        <v>441953.56</v>
      </c>
      <c r="F24" s="323">
        <f t="shared" si="2"/>
        <v>103.52123732964253</v>
      </c>
      <c r="G24" s="323">
        <f t="shared" si="3"/>
        <v>86.15079142300195</v>
      </c>
    </row>
    <row r="25" spans="1:7" ht="12.75">
      <c r="A25" s="369">
        <v>5</v>
      </c>
      <c r="B25" s="326" t="s">
        <v>787</v>
      </c>
      <c r="C25" s="325">
        <f>SUM(C26:C39)</f>
        <v>15312972.67</v>
      </c>
      <c r="D25" s="325">
        <f>SUM(D26:D39)</f>
        <v>21774362</v>
      </c>
      <c r="E25" s="325">
        <f>SUM(E26:E39)</f>
        <v>18795426.38</v>
      </c>
      <c r="F25" s="324">
        <f>E25/C25*100</f>
        <v>122.74185283973343</v>
      </c>
      <c r="G25" s="324">
        <f>E25/D25*100</f>
        <v>86.31906817751997</v>
      </c>
    </row>
    <row r="26" spans="1:7" ht="12.75">
      <c r="A26" s="298" t="s">
        <v>813</v>
      </c>
      <c r="B26" s="295" t="s">
        <v>814</v>
      </c>
      <c r="C26" s="296">
        <v>7128913.54</v>
      </c>
      <c r="D26" s="296">
        <v>7245797</v>
      </c>
      <c r="E26" s="296">
        <v>7147269.37</v>
      </c>
      <c r="F26" s="323">
        <f aca="true" t="shared" si="4" ref="F26:F39">E26/C26*100</f>
        <v>100.25748425614935</v>
      </c>
      <c r="G26" s="323">
        <f aca="true" t="shared" si="5" ref="G26:G39">E26/D26*100</f>
        <v>98.64020990375523</v>
      </c>
    </row>
    <row r="27" spans="1:7" ht="12.75">
      <c r="A27" s="370" t="s">
        <v>815</v>
      </c>
      <c r="B27" s="295" t="s">
        <v>816</v>
      </c>
      <c r="C27" s="296">
        <v>210000</v>
      </c>
      <c r="D27" s="296">
        <v>583308</v>
      </c>
      <c r="E27" s="296">
        <v>785763.5</v>
      </c>
      <c r="F27" s="323">
        <f t="shared" si="4"/>
        <v>374.17309523809524</v>
      </c>
      <c r="G27" s="323">
        <f t="shared" si="5"/>
        <v>134.70816446885695</v>
      </c>
    </row>
    <row r="28" spans="1:7" ht="12.75">
      <c r="A28" s="298" t="s">
        <v>815</v>
      </c>
      <c r="B28" s="295" t="s">
        <v>817</v>
      </c>
      <c r="C28" s="296">
        <v>749469.25</v>
      </c>
      <c r="D28" s="296">
        <v>841741</v>
      </c>
      <c r="E28" s="296">
        <v>935843.16</v>
      </c>
      <c r="F28" s="323">
        <f t="shared" si="4"/>
        <v>124.86745253390983</v>
      </c>
      <c r="G28" s="323">
        <f t="shared" si="5"/>
        <v>111.17946731833189</v>
      </c>
    </row>
    <row r="29" spans="1:7" ht="12.75">
      <c r="A29" s="298" t="s">
        <v>815</v>
      </c>
      <c r="B29" s="295" t="s">
        <v>945</v>
      </c>
      <c r="C29" s="296">
        <v>0</v>
      </c>
      <c r="D29" s="296">
        <v>4587237</v>
      </c>
      <c r="E29" s="296">
        <v>3369983.38</v>
      </c>
      <c r="F29" s="323">
        <v>0</v>
      </c>
      <c r="G29" s="323">
        <f t="shared" si="5"/>
        <v>73.46433986297198</v>
      </c>
    </row>
    <row r="30" spans="1:7" ht="12.75">
      <c r="A30" s="298" t="s">
        <v>818</v>
      </c>
      <c r="B30" s="295" t="s">
        <v>819</v>
      </c>
      <c r="C30" s="296">
        <v>102850</v>
      </c>
      <c r="D30" s="296">
        <v>54150</v>
      </c>
      <c r="E30" s="296">
        <v>64247.5</v>
      </c>
      <c r="F30" s="323">
        <f t="shared" si="4"/>
        <v>62.46718522119592</v>
      </c>
      <c r="G30" s="323">
        <f t="shared" si="5"/>
        <v>118.6472760849492</v>
      </c>
    </row>
    <row r="31" spans="1:7" ht="12.75">
      <c r="A31" s="298" t="s">
        <v>818</v>
      </c>
      <c r="B31" s="295" t="s">
        <v>820</v>
      </c>
      <c r="C31" s="296">
        <v>393090</v>
      </c>
      <c r="D31" s="371">
        <v>383645</v>
      </c>
      <c r="E31" s="296">
        <v>398765</v>
      </c>
      <c r="F31" s="323">
        <f t="shared" si="4"/>
        <v>101.44368974026305</v>
      </c>
      <c r="G31" s="323">
        <f t="shared" si="5"/>
        <v>103.94114350506327</v>
      </c>
    </row>
    <row r="32" spans="1:7" ht="12.75">
      <c r="A32" s="370" t="s">
        <v>788</v>
      </c>
      <c r="B32" s="295" t="s">
        <v>821</v>
      </c>
      <c r="C32" s="296">
        <v>1475538.06</v>
      </c>
      <c r="D32" s="371">
        <v>1148664</v>
      </c>
      <c r="E32" s="296">
        <v>1162063.06</v>
      </c>
      <c r="F32" s="323">
        <f t="shared" si="4"/>
        <v>78.75520743937977</v>
      </c>
      <c r="G32" s="323">
        <f t="shared" si="5"/>
        <v>101.16649081019342</v>
      </c>
    </row>
    <row r="33" spans="1:7" ht="12.75">
      <c r="A33" s="370" t="s">
        <v>788</v>
      </c>
      <c r="B33" s="295" t="s">
        <v>822</v>
      </c>
      <c r="C33" s="296">
        <v>4218145.37</v>
      </c>
      <c r="D33" s="371">
        <v>4547583</v>
      </c>
      <c r="E33" s="296">
        <v>4010901.76</v>
      </c>
      <c r="F33" s="323">
        <f t="shared" si="4"/>
        <v>95.0868547235488</v>
      </c>
      <c r="G33" s="323">
        <f t="shared" si="5"/>
        <v>88.1985388721877</v>
      </c>
    </row>
    <row r="34" spans="1:7" ht="12.75">
      <c r="A34" s="298" t="s">
        <v>823</v>
      </c>
      <c r="B34" s="295" t="s">
        <v>824</v>
      </c>
      <c r="C34" s="296">
        <v>380967.46</v>
      </c>
      <c r="D34" s="371">
        <v>352987</v>
      </c>
      <c r="E34" s="296">
        <v>8788.18</v>
      </c>
      <c r="F34" s="323">
        <f t="shared" si="4"/>
        <v>2.306805940853846</v>
      </c>
      <c r="G34" s="323">
        <f t="shared" si="5"/>
        <v>2.4896610923348454</v>
      </c>
    </row>
    <row r="35" spans="1:7" ht="12.75">
      <c r="A35" s="298" t="s">
        <v>823</v>
      </c>
      <c r="B35" s="295" t="s">
        <v>825</v>
      </c>
      <c r="C35" s="296">
        <v>296180.08</v>
      </c>
      <c r="D35" s="296">
        <v>660249</v>
      </c>
      <c r="E35" s="296">
        <v>104752.94</v>
      </c>
      <c r="F35" s="323">
        <f t="shared" si="4"/>
        <v>35.36798963657515</v>
      </c>
      <c r="G35" s="323">
        <f t="shared" si="5"/>
        <v>15.86567189045345</v>
      </c>
    </row>
    <row r="36" spans="1:7" ht="12.75">
      <c r="A36" s="298" t="s">
        <v>826</v>
      </c>
      <c r="B36" s="295" t="s">
        <v>827</v>
      </c>
      <c r="C36" s="296">
        <v>0</v>
      </c>
      <c r="D36" s="296">
        <v>565198</v>
      </c>
      <c r="E36" s="296">
        <v>89198</v>
      </c>
      <c r="F36" s="323">
        <v>0</v>
      </c>
      <c r="G36" s="323">
        <f t="shared" si="5"/>
        <v>15.781726049986023</v>
      </c>
    </row>
    <row r="37" spans="1:7" ht="12.75">
      <c r="A37" s="298" t="s">
        <v>826</v>
      </c>
      <c r="B37" s="295" t="s">
        <v>828</v>
      </c>
      <c r="C37" s="296">
        <v>44641.56</v>
      </c>
      <c r="D37" s="296">
        <v>9528</v>
      </c>
      <c r="E37" s="296">
        <v>9527.7</v>
      </c>
      <c r="F37" s="323">
        <f t="shared" si="4"/>
        <v>21.34266813256526</v>
      </c>
      <c r="G37" s="323">
        <f t="shared" si="5"/>
        <v>99.99685138539044</v>
      </c>
    </row>
    <row r="38" spans="1:7" ht="12.75">
      <c r="A38" s="298" t="s">
        <v>829</v>
      </c>
      <c r="B38" s="295" t="s">
        <v>830</v>
      </c>
      <c r="C38" s="296">
        <v>184.4</v>
      </c>
      <c r="D38" s="296">
        <v>355171</v>
      </c>
      <c r="E38" s="296">
        <v>328955.81</v>
      </c>
      <c r="F38" s="323">
        <v>0</v>
      </c>
      <c r="G38" s="323">
        <f t="shared" si="5"/>
        <v>92.61899479405695</v>
      </c>
    </row>
    <row r="39" spans="1:7" ht="12.75">
      <c r="A39" s="298" t="s">
        <v>831</v>
      </c>
      <c r="B39" s="295" t="s">
        <v>832</v>
      </c>
      <c r="C39" s="296">
        <v>312992.95</v>
      </c>
      <c r="D39" s="296">
        <v>439104</v>
      </c>
      <c r="E39" s="296">
        <v>379367.02</v>
      </c>
      <c r="F39" s="323">
        <f t="shared" si="4"/>
        <v>121.20625081171956</v>
      </c>
      <c r="G39" s="323">
        <f t="shared" si="5"/>
        <v>86.3957103556333</v>
      </c>
    </row>
    <row r="40" spans="1:7" ht="12.75">
      <c r="A40" s="369">
        <v>6</v>
      </c>
      <c r="B40" s="326" t="s">
        <v>833</v>
      </c>
      <c r="C40" s="325">
        <f>SUM(C41:C42)</f>
        <v>753393.77</v>
      </c>
      <c r="D40" s="325">
        <f>SUM(D41:D42)</f>
        <v>2121359</v>
      </c>
      <c r="E40" s="325">
        <f>SUM(E41:E42)</f>
        <v>2278115.7</v>
      </c>
      <c r="F40" s="324">
        <f aca="true" t="shared" si="6" ref="F40:F47">E40/C40*100</f>
        <v>302.380480263329</v>
      </c>
      <c r="G40" s="324">
        <f aca="true" t="shared" si="7" ref="G40:G47">E40/D40*100</f>
        <v>107.38944704785942</v>
      </c>
    </row>
    <row r="41" spans="1:7" ht="12.75">
      <c r="A41" s="298" t="s">
        <v>834</v>
      </c>
      <c r="B41" s="295" t="s">
        <v>835</v>
      </c>
      <c r="C41" s="296">
        <v>193120.64</v>
      </c>
      <c r="D41" s="296">
        <v>458744</v>
      </c>
      <c r="E41" s="296">
        <v>306197.25</v>
      </c>
      <c r="F41" s="323">
        <f t="shared" si="6"/>
        <v>158.55231734940395</v>
      </c>
      <c r="G41" s="323">
        <f t="shared" si="7"/>
        <v>66.7468675339623</v>
      </c>
    </row>
    <row r="42" spans="1:7" ht="12.75">
      <c r="A42" s="298" t="s">
        <v>836</v>
      </c>
      <c r="B42" s="295" t="s">
        <v>837</v>
      </c>
      <c r="C42" s="296">
        <v>560273.13</v>
      </c>
      <c r="D42" s="371">
        <v>1662615</v>
      </c>
      <c r="E42" s="296">
        <v>1971918.45</v>
      </c>
      <c r="F42" s="323">
        <f t="shared" si="6"/>
        <v>351.95663407952475</v>
      </c>
      <c r="G42" s="323">
        <f t="shared" si="7"/>
        <v>118.60343194305356</v>
      </c>
    </row>
    <row r="43" spans="1:7" ht="12.75">
      <c r="A43" s="369">
        <v>7</v>
      </c>
      <c r="B43" s="326" t="s">
        <v>789</v>
      </c>
      <c r="C43" s="325">
        <f>SUM(C44:C47)</f>
        <v>22411796.240000002</v>
      </c>
      <c r="D43" s="325">
        <f>SUM(D44:D47)</f>
        <v>41991750</v>
      </c>
      <c r="E43" s="325">
        <f>SUM(E44:E47)</f>
        <v>43248835.94</v>
      </c>
      <c r="F43" s="324">
        <f t="shared" si="6"/>
        <v>192.9735371358168</v>
      </c>
      <c r="G43" s="324">
        <f t="shared" si="7"/>
        <v>102.99364980025838</v>
      </c>
    </row>
    <row r="44" spans="1:7" ht="12.75">
      <c r="A44" s="298" t="s">
        <v>790</v>
      </c>
      <c r="B44" s="295" t="s">
        <v>838</v>
      </c>
      <c r="C44" s="296">
        <v>20281037.52</v>
      </c>
      <c r="D44" s="371">
        <v>41964268</v>
      </c>
      <c r="E44" s="296">
        <v>43205473.04</v>
      </c>
      <c r="F44" s="323">
        <f t="shared" si="6"/>
        <v>213.03384009517873</v>
      </c>
      <c r="G44" s="323">
        <f t="shared" si="7"/>
        <v>102.95776645025715</v>
      </c>
    </row>
    <row r="45" spans="1:7" ht="12.75">
      <c r="A45" s="298" t="s">
        <v>839</v>
      </c>
      <c r="B45" s="295" t="s">
        <v>840</v>
      </c>
      <c r="C45" s="296">
        <v>2112018.35</v>
      </c>
      <c r="D45" s="296">
        <v>0</v>
      </c>
      <c r="E45" s="296">
        <v>0</v>
      </c>
      <c r="F45" s="323">
        <f t="shared" si="6"/>
        <v>0</v>
      </c>
      <c r="G45" s="323">
        <v>0</v>
      </c>
    </row>
    <row r="46" spans="1:7" ht="12.75">
      <c r="A46" s="298" t="s">
        <v>841</v>
      </c>
      <c r="B46" s="295" t="s">
        <v>842</v>
      </c>
      <c r="C46" s="296">
        <v>5994.57</v>
      </c>
      <c r="D46" s="296">
        <v>13722</v>
      </c>
      <c r="E46" s="296">
        <v>14529.01</v>
      </c>
      <c r="F46" s="323">
        <f t="shared" si="6"/>
        <v>242.3695110741888</v>
      </c>
      <c r="G46" s="323">
        <f t="shared" si="7"/>
        <v>105.88113977554292</v>
      </c>
    </row>
    <row r="47" spans="1:7" ht="12.75">
      <c r="A47" s="298" t="s">
        <v>843</v>
      </c>
      <c r="B47" s="295" t="s">
        <v>844</v>
      </c>
      <c r="C47" s="296">
        <v>12745.8</v>
      </c>
      <c r="D47" s="296">
        <v>13760</v>
      </c>
      <c r="E47" s="296">
        <v>28833.89</v>
      </c>
      <c r="F47" s="323">
        <f t="shared" si="6"/>
        <v>226.22267727408249</v>
      </c>
      <c r="G47" s="323">
        <f t="shared" si="7"/>
        <v>209.5486191860465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headerFooter>
    <oddHeader>&amp;C&amp;P/&amp;N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11.140625" style="0" customWidth="1"/>
    <col min="2" max="2" width="76.28125" style="0" customWidth="1"/>
    <col min="3" max="3" width="16.8515625" style="0" customWidth="1"/>
    <col min="4" max="4" width="16.421875" style="0" customWidth="1"/>
    <col min="5" max="5" width="17.00390625" style="0" customWidth="1"/>
    <col min="6" max="6" width="7.8515625" style="0" customWidth="1"/>
    <col min="7" max="7" width="8.28125" style="0" customWidth="1"/>
  </cols>
  <sheetData>
    <row r="2" ht="15.75">
      <c r="A2" s="365" t="s">
        <v>669</v>
      </c>
    </row>
    <row r="3" ht="13.5" thickBot="1"/>
    <row r="4" spans="1:7" ht="14.25">
      <c r="A4" s="89" t="s">
        <v>792</v>
      </c>
      <c r="B4" s="643" t="s">
        <v>770</v>
      </c>
      <c r="C4" s="268" t="s">
        <v>92</v>
      </c>
      <c r="D4" s="267" t="s">
        <v>1</v>
      </c>
      <c r="E4" s="268" t="s">
        <v>92</v>
      </c>
      <c r="F4" s="52" t="s">
        <v>91</v>
      </c>
      <c r="G4" s="45" t="s">
        <v>91</v>
      </c>
    </row>
    <row r="5" spans="1:7" ht="15" thickBot="1">
      <c r="A5" s="90" t="s">
        <v>769</v>
      </c>
      <c r="B5" s="644"/>
      <c r="C5" s="266" t="s">
        <v>284</v>
      </c>
      <c r="D5" s="265" t="s">
        <v>869</v>
      </c>
      <c r="E5" s="266" t="s">
        <v>870</v>
      </c>
      <c r="F5" s="133" t="s">
        <v>65</v>
      </c>
      <c r="G5" s="134" t="s">
        <v>64</v>
      </c>
    </row>
    <row r="6" spans="1:7" ht="12.75">
      <c r="A6" s="281">
        <v>1</v>
      </c>
      <c r="B6" s="39">
        <v>2</v>
      </c>
      <c r="C6" s="272">
        <v>3</v>
      </c>
      <c r="D6" s="279">
        <v>4</v>
      </c>
      <c r="E6" s="280">
        <v>5</v>
      </c>
      <c r="F6" s="279">
        <v>6</v>
      </c>
      <c r="G6" s="278">
        <v>7</v>
      </c>
    </row>
    <row r="8" spans="1:7" ht="15">
      <c r="A8" s="288"/>
      <c r="B8" s="367" t="s">
        <v>845</v>
      </c>
      <c r="C8" s="276">
        <f>+C9+C12+C14+C26+C41+C44+C49</f>
        <v>196867876.25</v>
      </c>
      <c r="D8" s="276">
        <f>+D9+D12+D14+D26+D41+D44+D49</f>
        <v>243526802</v>
      </c>
      <c r="E8" s="276">
        <f>+E9+E12+E14+E26+E41+E44+E49</f>
        <v>228494577.35</v>
      </c>
      <c r="F8" s="368">
        <f aca="true" t="shared" si="0" ref="F8:F14">E8/C8*100</f>
        <v>116.06493741002095</v>
      </c>
      <c r="G8" s="368">
        <f aca="true" t="shared" si="1" ref="G8:G14">E8/D8*100</f>
        <v>93.82728121646339</v>
      </c>
    </row>
    <row r="9" spans="1:7" ht="12.75">
      <c r="A9" s="369">
        <v>1</v>
      </c>
      <c r="B9" s="326" t="s">
        <v>773</v>
      </c>
      <c r="C9" s="325">
        <f>SUM(C10:C11)</f>
        <v>71083776.99999999</v>
      </c>
      <c r="D9" s="325">
        <f>SUM(D10:D11)</f>
        <v>74239143</v>
      </c>
      <c r="E9" s="325">
        <f>SUM(E10:E11)</f>
        <v>71499954.85</v>
      </c>
      <c r="F9" s="324">
        <f t="shared" si="0"/>
        <v>100.58547514997692</v>
      </c>
      <c r="G9" s="324">
        <f t="shared" si="1"/>
        <v>96.31031819696517</v>
      </c>
    </row>
    <row r="10" spans="1:7" ht="12.75">
      <c r="A10" s="298" t="s">
        <v>774</v>
      </c>
      <c r="B10" s="295" t="s">
        <v>288</v>
      </c>
      <c r="C10" s="296">
        <f>71533991.82-507500+33342.94</f>
        <v>71059834.75999999</v>
      </c>
      <c r="D10" s="296">
        <v>74135687</v>
      </c>
      <c r="E10" s="296">
        <v>71454627.27</v>
      </c>
      <c r="F10" s="323">
        <f t="shared" si="0"/>
        <v>100.55557757956149</v>
      </c>
      <c r="G10" s="323">
        <f t="shared" si="1"/>
        <v>96.38357741258943</v>
      </c>
    </row>
    <row r="11" spans="1:7" ht="12.75">
      <c r="A11" s="298" t="s">
        <v>795</v>
      </c>
      <c r="B11" s="295" t="s">
        <v>796</v>
      </c>
      <c r="C11" s="296">
        <v>23942.24</v>
      </c>
      <c r="D11" s="296">
        <v>103456</v>
      </c>
      <c r="E11" s="296">
        <v>45327.58</v>
      </c>
      <c r="F11" s="323">
        <f t="shared" si="0"/>
        <v>189.32054811914006</v>
      </c>
      <c r="G11" s="323">
        <f t="shared" si="1"/>
        <v>43.813389266934735</v>
      </c>
    </row>
    <row r="12" spans="1:7" ht="12.75">
      <c r="A12" s="369">
        <v>3</v>
      </c>
      <c r="B12" s="326" t="s">
        <v>797</v>
      </c>
      <c r="C12" s="325">
        <f>+C13</f>
        <v>340564.14</v>
      </c>
      <c r="D12" s="325">
        <f>+D13</f>
        <v>307133</v>
      </c>
      <c r="E12" s="325">
        <f>+E13</f>
        <v>291465.73</v>
      </c>
      <c r="F12" s="324">
        <f t="shared" si="0"/>
        <v>85.58321201991494</v>
      </c>
      <c r="G12" s="324">
        <f t="shared" si="1"/>
        <v>94.89886466123795</v>
      </c>
    </row>
    <row r="13" spans="1:7" ht="12.75">
      <c r="A13" s="298" t="s">
        <v>798</v>
      </c>
      <c r="B13" s="295" t="s">
        <v>799</v>
      </c>
      <c r="C13" s="296">
        <v>340564.14</v>
      </c>
      <c r="D13" s="296">
        <v>307133</v>
      </c>
      <c r="E13" s="296">
        <v>291465.73</v>
      </c>
      <c r="F13" s="323">
        <f t="shared" si="0"/>
        <v>85.58321201991494</v>
      </c>
      <c r="G13" s="323">
        <f t="shared" si="1"/>
        <v>94.89886466123795</v>
      </c>
    </row>
    <row r="14" spans="1:7" ht="12.75">
      <c r="A14" s="369">
        <v>4</v>
      </c>
      <c r="B14" s="326" t="s">
        <v>800</v>
      </c>
      <c r="C14" s="325">
        <f>SUM(C15:C25)</f>
        <v>53896730.38000001</v>
      </c>
      <c r="D14" s="325">
        <f>SUM(D15:D25)</f>
        <v>62520928</v>
      </c>
      <c r="E14" s="325">
        <f>SUM(E15:E25)</f>
        <v>56502670.449999996</v>
      </c>
      <c r="F14" s="324">
        <f t="shared" si="0"/>
        <v>104.83506151788198</v>
      </c>
      <c r="G14" s="324">
        <f t="shared" si="1"/>
        <v>90.37401116311004</v>
      </c>
    </row>
    <row r="15" spans="1:7" ht="12.75">
      <c r="A15" s="298" t="s">
        <v>780</v>
      </c>
      <c r="B15" s="295" t="s">
        <v>781</v>
      </c>
      <c r="C15" s="296">
        <v>914850.72</v>
      </c>
      <c r="D15" s="296">
        <v>989000</v>
      </c>
      <c r="E15" s="296">
        <v>774073.29</v>
      </c>
      <c r="F15" s="323">
        <f aca="true" t="shared" si="2" ref="F15:F25">E15/C15*100</f>
        <v>84.61197800664135</v>
      </c>
      <c r="G15" s="323">
        <f aca="true" t="shared" si="3" ref="G15:G25">E15/D15*100</f>
        <v>78.2682800808898</v>
      </c>
    </row>
    <row r="16" spans="1:7" ht="12.75">
      <c r="A16" s="298" t="s">
        <v>801</v>
      </c>
      <c r="B16" s="295" t="s">
        <v>802</v>
      </c>
      <c r="C16" s="296">
        <v>3010409.04</v>
      </c>
      <c r="D16" s="296">
        <v>3300000</v>
      </c>
      <c r="E16" s="296">
        <v>3305356.8</v>
      </c>
      <c r="F16" s="323">
        <f t="shared" si="2"/>
        <v>109.79759747200333</v>
      </c>
      <c r="G16" s="323">
        <f t="shared" si="3"/>
        <v>100.16232727272727</v>
      </c>
    </row>
    <row r="17" spans="1:7" ht="12.75">
      <c r="A17" s="298" t="s">
        <v>782</v>
      </c>
      <c r="B17" s="295" t="s">
        <v>783</v>
      </c>
      <c r="C17" s="296">
        <f>15749659.19-309546.63</f>
        <v>15440112.559999999</v>
      </c>
      <c r="D17" s="296">
        <v>19857000</v>
      </c>
      <c r="E17" s="296">
        <v>16954853.66</v>
      </c>
      <c r="F17" s="323">
        <f t="shared" si="2"/>
        <v>109.81042783278778</v>
      </c>
      <c r="G17" s="323">
        <f t="shared" si="3"/>
        <v>85.38476940121872</v>
      </c>
    </row>
    <row r="18" spans="1:7" ht="12.75">
      <c r="A18" s="298" t="s">
        <v>803</v>
      </c>
      <c r="B18" s="295" t="s">
        <v>290</v>
      </c>
      <c r="C18" s="296">
        <v>17450638.1</v>
      </c>
      <c r="D18" s="296">
        <v>18258533</v>
      </c>
      <c r="E18" s="296">
        <v>17857056.08</v>
      </c>
      <c r="F18" s="323">
        <f t="shared" si="2"/>
        <v>102.32895770155245</v>
      </c>
      <c r="G18" s="323">
        <f t="shared" si="3"/>
        <v>97.80115456154115</v>
      </c>
    </row>
    <row r="19" spans="1:7" ht="12.75">
      <c r="A19" s="298" t="s">
        <v>784</v>
      </c>
      <c r="B19" s="295" t="s">
        <v>785</v>
      </c>
      <c r="C19" s="296">
        <v>536302.67</v>
      </c>
      <c r="D19" s="296">
        <v>1182600</v>
      </c>
      <c r="E19" s="296">
        <v>1107368.63</v>
      </c>
      <c r="F19" s="323">
        <f t="shared" si="2"/>
        <v>206.48202814280222</v>
      </c>
      <c r="G19" s="323">
        <f t="shared" si="3"/>
        <v>93.63847708439032</v>
      </c>
    </row>
    <row r="20" spans="1:7" ht="12.75">
      <c r="A20" s="298" t="s">
        <v>786</v>
      </c>
      <c r="B20" s="295" t="s">
        <v>804</v>
      </c>
      <c r="C20" s="296">
        <v>6428001.63</v>
      </c>
      <c r="D20" s="296">
        <v>6932473</v>
      </c>
      <c r="E20" s="296">
        <v>6545886.58</v>
      </c>
      <c r="F20" s="323">
        <f t="shared" si="2"/>
        <v>101.83392843974745</v>
      </c>
      <c r="G20" s="323">
        <f t="shared" si="3"/>
        <v>94.4235423635981</v>
      </c>
    </row>
    <row r="21" spans="1:7" ht="12.75">
      <c r="A21" s="298" t="s">
        <v>786</v>
      </c>
      <c r="B21" s="295" t="s">
        <v>805</v>
      </c>
      <c r="C21" s="296">
        <v>281727.59</v>
      </c>
      <c r="D21" s="296">
        <v>325000</v>
      </c>
      <c r="E21" s="296">
        <v>334743.01</v>
      </c>
      <c r="F21" s="323">
        <f t="shared" si="2"/>
        <v>118.81797235407436</v>
      </c>
      <c r="G21" s="323">
        <f t="shared" si="3"/>
        <v>102.99784923076922</v>
      </c>
    </row>
    <row r="22" spans="1:7" ht="12.75">
      <c r="A22" s="370" t="s">
        <v>786</v>
      </c>
      <c r="B22" s="295" t="s">
        <v>806</v>
      </c>
      <c r="C22" s="296">
        <v>142117.88</v>
      </c>
      <c r="D22" s="296">
        <v>110000</v>
      </c>
      <c r="E22" s="296">
        <v>107917.08</v>
      </c>
      <c r="F22" s="323">
        <f t="shared" si="2"/>
        <v>75.9349069941094</v>
      </c>
      <c r="G22" s="323">
        <f t="shared" si="3"/>
        <v>98.10643636363636</v>
      </c>
    </row>
    <row r="23" spans="1:7" ht="12.75">
      <c r="A23" s="298" t="s">
        <v>807</v>
      </c>
      <c r="B23" s="295" t="s">
        <v>808</v>
      </c>
      <c r="C23" s="296">
        <v>433766.18</v>
      </c>
      <c r="D23" s="296">
        <v>250800</v>
      </c>
      <c r="E23" s="296">
        <v>247379.75</v>
      </c>
      <c r="F23" s="323">
        <f t="shared" si="2"/>
        <v>57.030667997214536</v>
      </c>
      <c r="G23" s="323">
        <f t="shared" si="3"/>
        <v>98.63626395534291</v>
      </c>
    </row>
    <row r="24" spans="1:7" ht="12.75">
      <c r="A24" s="298" t="s">
        <v>809</v>
      </c>
      <c r="B24" s="295" t="s">
        <v>810</v>
      </c>
      <c r="C24" s="296">
        <v>8831883.34</v>
      </c>
      <c r="D24" s="296">
        <v>10802522</v>
      </c>
      <c r="E24" s="296">
        <v>8826082.01</v>
      </c>
      <c r="F24" s="323">
        <f t="shared" si="2"/>
        <v>99.93431378363292</v>
      </c>
      <c r="G24" s="323">
        <f t="shared" si="3"/>
        <v>81.70390219987517</v>
      </c>
    </row>
    <row r="25" spans="1:7" ht="12.75">
      <c r="A25" s="298" t="s">
        <v>811</v>
      </c>
      <c r="B25" s="295" t="s">
        <v>812</v>
      </c>
      <c r="C25" s="296">
        <v>426920.67</v>
      </c>
      <c r="D25" s="296">
        <v>513000</v>
      </c>
      <c r="E25" s="296">
        <v>441953.56</v>
      </c>
      <c r="F25" s="323">
        <f t="shared" si="2"/>
        <v>103.52123732964253</v>
      </c>
      <c r="G25" s="323">
        <f t="shared" si="3"/>
        <v>86.15079142300195</v>
      </c>
    </row>
    <row r="26" spans="1:7" ht="12.75">
      <c r="A26" s="369">
        <v>5</v>
      </c>
      <c r="B26" s="326" t="s">
        <v>787</v>
      </c>
      <c r="C26" s="325">
        <f>SUM(C27:C40)</f>
        <v>14349204.310000002</v>
      </c>
      <c r="D26" s="325">
        <f>SUM(D27:D40)</f>
        <v>20408346</v>
      </c>
      <c r="E26" s="325">
        <f>SUM(E27:E40)</f>
        <v>18838991.46</v>
      </c>
      <c r="F26" s="324">
        <f>E26/C26*100</f>
        <v>131.28945029287132</v>
      </c>
      <c r="G26" s="324">
        <f>E26/D26*100</f>
        <v>92.31023160818619</v>
      </c>
    </row>
    <row r="27" spans="1:7" ht="12.75">
      <c r="A27" s="298" t="s">
        <v>813</v>
      </c>
      <c r="B27" s="295" t="s">
        <v>814</v>
      </c>
      <c r="C27" s="296">
        <v>7056795.19</v>
      </c>
      <c r="D27" s="296">
        <v>7317915</v>
      </c>
      <c r="E27" s="296">
        <v>7317915</v>
      </c>
      <c r="F27" s="323">
        <f aca="true" t="shared" si="4" ref="F27:F40">E27/C27*100</f>
        <v>103.70026057111627</v>
      </c>
      <c r="G27" s="323">
        <f aca="true" t="shared" si="5" ref="G27:G40">E27/D27*100</f>
        <v>100</v>
      </c>
    </row>
    <row r="28" spans="1:7" ht="12.75">
      <c r="A28" s="370" t="s">
        <v>815</v>
      </c>
      <c r="B28" s="295" t="s">
        <v>816</v>
      </c>
      <c r="C28" s="296">
        <v>851308.5</v>
      </c>
      <c r="D28" s="296">
        <v>68910</v>
      </c>
      <c r="E28" s="296">
        <v>39985.38</v>
      </c>
      <c r="F28" s="323">
        <f t="shared" si="4"/>
        <v>4.696931840807415</v>
      </c>
      <c r="G28" s="323">
        <f t="shared" si="5"/>
        <v>58.025511536787114</v>
      </c>
    </row>
    <row r="29" spans="1:7" ht="12.75">
      <c r="A29" s="298" t="s">
        <v>815</v>
      </c>
      <c r="B29" s="295" t="s">
        <v>817</v>
      </c>
      <c r="C29" s="296">
        <v>749469.25</v>
      </c>
      <c r="D29" s="296">
        <v>841741</v>
      </c>
      <c r="E29" s="296">
        <v>928761.16</v>
      </c>
      <c r="F29" s="323">
        <f t="shared" si="4"/>
        <v>123.92251716798255</v>
      </c>
      <c r="G29" s="323">
        <f t="shared" si="5"/>
        <v>110.33811588125089</v>
      </c>
    </row>
    <row r="30" spans="1:7" ht="12.75">
      <c r="A30" s="298" t="s">
        <v>815</v>
      </c>
      <c r="B30" s="295" t="s">
        <v>945</v>
      </c>
      <c r="C30" s="296">
        <v>0</v>
      </c>
      <c r="D30" s="296">
        <v>4587237</v>
      </c>
      <c r="E30" s="296">
        <v>4362159</v>
      </c>
      <c r="F30" s="323">
        <v>0</v>
      </c>
      <c r="G30" s="323">
        <f t="shared" si="5"/>
        <v>95.09338628023797</v>
      </c>
    </row>
    <row r="31" spans="1:7" ht="12.75">
      <c r="A31" s="298" t="s">
        <v>818</v>
      </c>
      <c r="B31" s="295" t="s">
        <v>819</v>
      </c>
      <c r="C31" s="296">
        <v>102850</v>
      </c>
      <c r="D31" s="296">
        <v>54150</v>
      </c>
      <c r="E31" s="296">
        <v>64247.5</v>
      </c>
      <c r="F31" s="323">
        <f t="shared" si="4"/>
        <v>62.46718522119592</v>
      </c>
      <c r="G31" s="323">
        <f t="shared" si="5"/>
        <v>118.6472760849492</v>
      </c>
    </row>
    <row r="32" spans="1:7" ht="12.75">
      <c r="A32" s="298" t="s">
        <v>818</v>
      </c>
      <c r="B32" s="295" t="s">
        <v>820</v>
      </c>
      <c r="C32" s="296">
        <v>401004.75</v>
      </c>
      <c r="D32" s="371">
        <v>399730</v>
      </c>
      <c r="E32" s="296">
        <v>385900.25</v>
      </c>
      <c r="F32" s="323">
        <f t="shared" si="4"/>
        <v>96.23333638816</v>
      </c>
      <c r="G32" s="323">
        <f t="shared" si="5"/>
        <v>96.5402271533285</v>
      </c>
    </row>
    <row r="33" spans="1:7" ht="12.75">
      <c r="A33" s="370" t="s">
        <v>788</v>
      </c>
      <c r="B33" s="295" t="s">
        <v>821</v>
      </c>
      <c r="C33" s="296">
        <v>129871.8</v>
      </c>
      <c r="D33" s="371">
        <v>148664</v>
      </c>
      <c r="E33" s="296">
        <v>148663.52</v>
      </c>
      <c r="F33" s="323">
        <f t="shared" si="4"/>
        <v>114.46943832302317</v>
      </c>
      <c r="G33" s="323">
        <f t="shared" si="5"/>
        <v>99.99967712425334</v>
      </c>
    </row>
    <row r="34" spans="1:7" ht="12.75">
      <c r="A34" s="370" t="s">
        <v>788</v>
      </c>
      <c r="B34" s="295" t="s">
        <v>822</v>
      </c>
      <c r="C34" s="296">
        <v>4242071.74</v>
      </c>
      <c r="D34" s="371">
        <v>4534706</v>
      </c>
      <c r="E34" s="296">
        <v>4137428.55</v>
      </c>
      <c r="F34" s="323">
        <f t="shared" si="4"/>
        <v>97.53320555583059</v>
      </c>
      <c r="G34" s="323">
        <f t="shared" si="5"/>
        <v>91.23917956312934</v>
      </c>
    </row>
    <row r="35" spans="1:7" ht="12.75">
      <c r="A35" s="298" t="s">
        <v>823</v>
      </c>
      <c r="B35" s="295" t="s">
        <v>824</v>
      </c>
      <c r="C35" s="296">
        <v>197201.1</v>
      </c>
      <c r="D35" s="371">
        <v>380461</v>
      </c>
      <c r="E35" s="296">
        <v>239338.89</v>
      </c>
      <c r="F35" s="323">
        <f t="shared" si="4"/>
        <v>121.36792847504401</v>
      </c>
      <c r="G35" s="323">
        <f t="shared" si="5"/>
        <v>62.90760156757198</v>
      </c>
    </row>
    <row r="36" spans="1:7" ht="12.75">
      <c r="A36" s="298" t="s">
        <v>823</v>
      </c>
      <c r="B36" s="295" t="s">
        <v>825</v>
      </c>
      <c r="C36" s="296">
        <v>291324.38</v>
      </c>
      <c r="D36" s="296">
        <v>665105</v>
      </c>
      <c r="E36" s="296">
        <v>374348.96</v>
      </c>
      <c r="F36" s="323">
        <f t="shared" si="4"/>
        <v>128.49901542740776</v>
      </c>
      <c r="G36" s="323">
        <f t="shared" si="5"/>
        <v>56.284189714406</v>
      </c>
    </row>
    <row r="37" spans="1:7" ht="12.75">
      <c r="A37" s="298" t="s">
        <v>826</v>
      </c>
      <c r="B37" s="295" t="s">
        <v>827</v>
      </c>
      <c r="C37" s="296">
        <v>0</v>
      </c>
      <c r="D37" s="296">
        <v>565198</v>
      </c>
      <c r="E37" s="296">
        <v>89198</v>
      </c>
      <c r="F37" s="323">
        <v>0</v>
      </c>
      <c r="G37" s="323">
        <f t="shared" si="5"/>
        <v>15.781726049986023</v>
      </c>
    </row>
    <row r="38" spans="1:7" ht="12.75">
      <c r="A38" s="298" t="s">
        <v>826</v>
      </c>
      <c r="B38" s="295" t="s">
        <v>828</v>
      </c>
      <c r="C38" s="296">
        <v>14130.25</v>
      </c>
      <c r="D38" s="296">
        <v>50254</v>
      </c>
      <c r="E38" s="296">
        <v>42722.42</v>
      </c>
      <c r="F38" s="323">
        <f t="shared" si="4"/>
        <v>302.3472337715186</v>
      </c>
      <c r="G38" s="323">
        <f t="shared" si="5"/>
        <v>85.0129740916146</v>
      </c>
    </row>
    <row r="39" spans="1:7" ht="12.75">
      <c r="A39" s="298" t="s">
        <v>829</v>
      </c>
      <c r="B39" s="295" t="s">
        <v>830</v>
      </c>
      <c r="C39" s="296">
        <v>184.4</v>
      </c>
      <c r="D39" s="296">
        <v>355171</v>
      </c>
      <c r="E39" s="296">
        <v>328955.81</v>
      </c>
      <c r="F39" s="323">
        <v>0</v>
      </c>
      <c r="G39" s="323">
        <f t="shared" si="5"/>
        <v>92.61899479405695</v>
      </c>
    </row>
    <row r="40" spans="1:7" ht="12.75">
      <c r="A40" s="298" t="s">
        <v>831</v>
      </c>
      <c r="B40" s="295" t="s">
        <v>832</v>
      </c>
      <c r="C40" s="296">
        <v>312992.95</v>
      </c>
      <c r="D40" s="296">
        <v>439104</v>
      </c>
      <c r="E40" s="296">
        <v>379367.02</v>
      </c>
      <c r="F40" s="323">
        <f t="shared" si="4"/>
        <v>121.20625081171956</v>
      </c>
      <c r="G40" s="323">
        <f t="shared" si="5"/>
        <v>86.3957103556333</v>
      </c>
    </row>
    <row r="41" spans="1:7" ht="12.75">
      <c r="A41" s="369">
        <v>6</v>
      </c>
      <c r="B41" s="326" t="s">
        <v>833</v>
      </c>
      <c r="C41" s="325">
        <f>SUM(C42:C43)</f>
        <v>836012.28</v>
      </c>
      <c r="D41" s="325">
        <f>SUM(D42:D43)</f>
        <v>2105278</v>
      </c>
      <c r="E41" s="325">
        <f>SUM(E42:E43)</f>
        <v>2253740.6</v>
      </c>
      <c r="F41" s="324">
        <f aca="true" t="shared" si="6" ref="F41:F47">E41/C41*100</f>
        <v>269.58223628006994</v>
      </c>
      <c r="G41" s="324">
        <f>E41/D41*100</f>
        <v>107.05192378393733</v>
      </c>
    </row>
    <row r="42" spans="1:7" ht="12.75">
      <c r="A42" s="298" t="s">
        <v>834</v>
      </c>
      <c r="B42" s="295" t="s">
        <v>835</v>
      </c>
      <c r="C42" s="296">
        <v>209201.03</v>
      </c>
      <c r="D42" s="296">
        <v>442663</v>
      </c>
      <c r="E42" s="296">
        <v>281822.15</v>
      </c>
      <c r="F42" s="323">
        <f t="shared" si="6"/>
        <v>134.71355757665248</v>
      </c>
      <c r="G42" s="323">
        <f>E42/D42*100</f>
        <v>63.665169666315016</v>
      </c>
    </row>
    <row r="43" spans="1:7" ht="12.75">
      <c r="A43" s="298" t="s">
        <v>836</v>
      </c>
      <c r="B43" s="295" t="s">
        <v>837</v>
      </c>
      <c r="C43" s="296">
        <v>626811.25</v>
      </c>
      <c r="D43" s="371">
        <v>1662615</v>
      </c>
      <c r="E43" s="296">
        <v>1971918.45</v>
      </c>
      <c r="F43" s="323">
        <f t="shared" si="6"/>
        <v>314.59525495115156</v>
      </c>
      <c r="G43" s="323">
        <f>E43/D43*100</f>
        <v>118.60343194305356</v>
      </c>
    </row>
    <row r="44" spans="1:7" ht="12.75">
      <c r="A44" s="369">
        <v>7</v>
      </c>
      <c r="B44" s="326" t="s">
        <v>789</v>
      </c>
      <c r="C44" s="325">
        <f>SUM(C45:C48)</f>
        <v>21452779.860000003</v>
      </c>
      <c r="D44" s="325">
        <f>SUM(D45:D48)</f>
        <v>38854782</v>
      </c>
      <c r="E44" s="325">
        <f>SUM(E45:E48)</f>
        <v>34016562.54</v>
      </c>
      <c r="F44" s="324">
        <f t="shared" si="6"/>
        <v>158.56482358925393</v>
      </c>
      <c r="G44" s="324">
        <f>E44/D44*100</f>
        <v>87.54794336511783</v>
      </c>
    </row>
    <row r="45" spans="1:7" ht="12.75">
      <c r="A45" s="298" t="s">
        <v>790</v>
      </c>
      <c r="B45" s="295" t="s">
        <v>863</v>
      </c>
      <c r="C45" s="296">
        <v>19322021.14</v>
      </c>
      <c r="D45" s="371">
        <v>38827300</v>
      </c>
      <c r="E45" s="296">
        <v>33998273.53</v>
      </c>
      <c r="F45" s="323">
        <f t="shared" si="6"/>
        <v>175.95609322472774</v>
      </c>
      <c r="G45" s="323">
        <f aca="true" t="shared" si="7" ref="G45:G50">E45/D45*100</f>
        <v>87.56280640168129</v>
      </c>
    </row>
    <row r="46" spans="1:7" ht="12.75">
      <c r="A46" s="298" t="s">
        <v>839</v>
      </c>
      <c r="B46" s="295" t="s">
        <v>864</v>
      </c>
      <c r="C46" s="296">
        <v>2112018.35</v>
      </c>
      <c r="D46" s="296">
        <v>0</v>
      </c>
      <c r="E46" s="296">
        <v>0</v>
      </c>
      <c r="F46" s="323">
        <f t="shared" si="6"/>
        <v>0</v>
      </c>
      <c r="G46" s="323" t="e">
        <f t="shared" si="7"/>
        <v>#DIV/0!</v>
      </c>
    </row>
    <row r="47" spans="1:7" ht="12.75">
      <c r="A47" s="298" t="s">
        <v>841</v>
      </c>
      <c r="B47" s="295" t="s">
        <v>842</v>
      </c>
      <c r="C47" s="296">
        <v>5994.57</v>
      </c>
      <c r="D47" s="296">
        <v>13722</v>
      </c>
      <c r="E47" s="296">
        <v>14529.01</v>
      </c>
      <c r="F47" s="323">
        <f t="shared" si="6"/>
        <v>242.3695110741888</v>
      </c>
      <c r="G47" s="323">
        <f t="shared" si="7"/>
        <v>105.88113977554292</v>
      </c>
    </row>
    <row r="48" spans="1:7" ht="12.75">
      <c r="A48" s="298" t="s">
        <v>843</v>
      </c>
      <c r="B48" s="295" t="s">
        <v>844</v>
      </c>
      <c r="C48" s="296">
        <v>12745.8</v>
      </c>
      <c r="D48" s="296">
        <v>13760</v>
      </c>
      <c r="E48" s="296">
        <v>3760</v>
      </c>
      <c r="F48" s="323">
        <v>0</v>
      </c>
      <c r="G48" s="323">
        <f t="shared" si="7"/>
        <v>27.325581395348834</v>
      </c>
    </row>
    <row r="49" spans="1:7" s="7" customFormat="1" ht="12.75">
      <c r="A49" s="372">
        <v>8</v>
      </c>
      <c r="B49" s="373" t="s">
        <v>846</v>
      </c>
      <c r="C49" s="374">
        <v>34908808.28</v>
      </c>
      <c r="D49" s="374">
        <f>+D50</f>
        <v>45091192</v>
      </c>
      <c r="E49" s="374">
        <f>+E50</f>
        <v>45091191.72</v>
      </c>
      <c r="F49" s="373">
        <v>0</v>
      </c>
      <c r="G49" s="375">
        <f t="shared" si="7"/>
        <v>99.99999937903615</v>
      </c>
    </row>
    <row r="50" spans="1:7" ht="12.75">
      <c r="A50" s="376" t="s">
        <v>777</v>
      </c>
      <c r="B50" s="50" t="s">
        <v>847</v>
      </c>
      <c r="C50" s="296">
        <v>34908808.28</v>
      </c>
      <c r="D50" s="296">
        <v>45091192</v>
      </c>
      <c r="E50" s="296">
        <v>45091191.72</v>
      </c>
      <c r="F50" s="297">
        <v>0</v>
      </c>
      <c r="G50" s="323">
        <f t="shared" si="7"/>
        <v>99.99999937903615</v>
      </c>
    </row>
  </sheetData>
  <sheetProtection/>
  <mergeCells count="1">
    <mergeCell ref="B4:B5"/>
  </mergeCells>
  <printOptions/>
  <pageMargins left="0.7086614173228347" right="0.7086614173228347" top="0.3937007874015748" bottom="0.31496062992125984" header="0.31496062992125984" footer="0.31496062992125984"/>
  <pageSetup horizontalDpi="600" verticalDpi="600" orientation="landscape" paperSize="9" scale="85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97"/>
  <sheetViews>
    <sheetView zoomScalePageLayoutView="0" workbookViewId="0" topLeftCell="A34">
      <selection activeCell="E55" sqref="E55"/>
    </sheetView>
  </sheetViews>
  <sheetFormatPr defaultColWidth="9.140625" defaultRowHeight="12.75"/>
  <cols>
    <col min="1" max="1" width="10.8515625" style="0" customWidth="1"/>
    <col min="2" max="2" width="81.00390625" style="0" customWidth="1"/>
    <col min="3" max="3" width="17.00390625" style="0" customWidth="1"/>
    <col min="4" max="4" width="16.7109375" style="0" customWidth="1"/>
    <col min="5" max="5" width="16.8515625" style="0" customWidth="1"/>
    <col min="6" max="6" width="7.57421875" style="0" customWidth="1"/>
    <col min="7" max="7" width="8.7109375" style="0" customWidth="1"/>
  </cols>
  <sheetData>
    <row r="2" ht="15.75">
      <c r="A2" s="365" t="s">
        <v>670</v>
      </c>
    </row>
    <row r="3" ht="13.5" thickBot="1"/>
    <row r="4" spans="1:7" ht="14.25">
      <c r="A4" s="264" t="s">
        <v>758</v>
      </c>
      <c r="B4" s="641" t="s">
        <v>759</v>
      </c>
      <c r="C4" s="268" t="s">
        <v>92</v>
      </c>
      <c r="D4" s="267" t="s">
        <v>1</v>
      </c>
      <c r="E4" s="268" t="s">
        <v>92</v>
      </c>
      <c r="F4" s="52" t="s">
        <v>91</v>
      </c>
      <c r="G4" s="45" t="s">
        <v>91</v>
      </c>
    </row>
    <row r="5" spans="1:7" ht="15" thickBot="1">
      <c r="A5" s="263" t="s">
        <v>760</v>
      </c>
      <c r="B5" s="645"/>
      <c r="C5" s="266" t="s">
        <v>284</v>
      </c>
      <c r="D5" s="265" t="s">
        <v>869</v>
      </c>
      <c r="E5" s="266" t="s">
        <v>870</v>
      </c>
      <c r="F5" s="133" t="s">
        <v>65</v>
      </c>
      <c r="G5" s="134" t="s">
        <v>64</v>
      </c>
    </row>
    <row r="6" spans="1:7" ht="12.75">
      <c r="A6" s="281">
        <v>1</v>
      </c>
      <c r="B6" s="39">
        <v>2</v>
      </c>
      <c r="C6" s="272">
        <v>3</v>
      </c>
      <c r="D6" s="279">
        <v>4</v>
      </c>
      <c r="E6" s="280">
        <v>5</v>
      </c>
      <c r="F6" s="279">
        <v>6</v>
      </c>
      <c r="G6" s="278">
        <v>7</v>
      </c>
    </row>
    <row r="8" spans="1:7" ht="15">
      <c r="A8" s="288"/>
      <c r="B8" s="277" t="s">
        <v>671</v>
      </c>
      <c r="C8" s="276">
        <v>196867876.25</v>
      </c>
      <c r="D8" s="276">
        <f>+D9+D15+D19+D25+D31+D36+D39+D45+D51</f>
        <v>243526802</v>
      </c>
      <c r="E8" s="276">
        <f>+E9+E15+E19+E25+E31+E36+E39+E45+E51</f>
        <v>228494577.35</v>
      </c>
      <c r="F8" s="289">
        <f aca="true" t="shared" si="0" ref="F8:F51">E8/C8*100</f>
        <v>116.06493741002095</v>
      </c>
      <c r="G8" s="289">
        <f aca="true" t="shared" si="1" ref="G8:G51">E8/D8*100</f>
        <v>93.82728121646339</v>
      </c>
    </row>
    <row r="9" spans="1:7" ht="12.75">
      <c r="A9" s="290" t="s">
        <v>672</v>
      </c>
      <c r="B9" s="291" t="s">
        <v>673</v>
      </c>
      <c r="C9" s="292">
        <v>29252479.87</v>
      </c>
      <c r="D9" s="292">
        <f>SUM(D10:D14)</f>
        <v>30721777</v>
      </c>
      <c r="E9" s="292">
        <f>SUM(E10:E14)</f>
        <v>29024231.14</v>
      </c>
      <c r="F9" s="293">
        <f t="shared" si="0"/>
        <v>99.21972861441371</v>
      </c>
      <c r="G9" s="293">
        <f t="shared" si="1"/>
        <v>94.47445419579734</v>
      </c>
    </row>
    <row r="10" spans="1:7" ht="12.75">
      <c r="A10" s="294" t="s">
        <v>674</v>
      </c>
      <c r="B10" s="295" t="s">
        <v>675</v>
      </c>
      <c r="C10" s="296">
        <v>1050238.3</v>
      </c>
      <c r="D10" s="296">
        <v>1396000</v>
      </c>
      <c r="E10" s="296">
        <v>1375009.84</v>
      </c>
      <c r="F10" s="297">
        <f t="shared" si="0"/>
        <v>130.92360467143504</v>
      </c>
      <c r="G10" s="297">
        <f t="shared" si="1"/>
        <v>98.49640687679083</v>
      </c>
    </row>
    <row r="11" spans="1:7" ht="12.75">
      <c r="A11" s="294" t="s">
        <v>676</v>
      </c>
      <c r="B11" s="295" t="s">
        <v>677</v>
      </c>
      <c r="C11" s="296">
        <v>15561586.42</v>
      </c>
      <c r="D11" s="296">
        <v>18122449</v>
      </c>
      <c r="E11" s="296">
        <v>17305575.1</v>
      </c>
      <c r="F11" s="297">
        <f t="shared" si="0"/>
        <v>111.2070108595008</v>
      </c>
      <c r="G11" s="297">
        <f t="shared" si="1"/>
        <v>95.4924751064274</v>
      </c>
    </row>
    <row r="12" spans="1:7" ht="12.75">
      <c r="A12" s="294" t="s">
        <v>678</v>
      </c>
      <c r="B12" s="295" t="s">
        <v>679</v>
      </c>
      <c r="C12" s="296">
        <v>545305.66</v>
      </c>
      <c r="D12" s="296">
        <v>1000298</v>
      </c>
      <c r="E12" s="296">
        <v>994496.68</v>
      </c>
      <c r="F12" s="297">
        <f t="shared" si="0"/>
        <v>182.37417157929372</v>
      </c>
      <c r="G12" s="297">
        <f t="shared" si="1"/>
        <v>99.4200408278333</v>
      </c>
    </row>
    <row r="13" spans="1:7" ht="12.75">
      <c r="A13" s="294" t="s">
        <v>680</v>
      </c>
      <c r="B13" s="295" t="s">
        <v>681</v>
      </c>
      <c r="C13" s="296">
        <v>9462086.34</v>
      </c>
      <c r="D13" s="296">
        <v>8673030</v>
      </c>
      <c r="E13" s="296">
        <v>8020365.8</v>
      </c>
      <c r="F13" s="297">
        <f t="shared" si="0"/>
        <v>84.76318553652091</v>
      </c>
      <c r="G13" s="297">
        <f t="shared" si="1"/>
        <v>92.47478447555237</v>
      </c>
    </row>
    <row r="14" spans="1:7" ht="12.75">
      <c r="A14" s="294" t="s">
        <v>682</v>
      </c>
      <c r="B14" s="295" t="s">
        <v>683</v>
      </c>
      <c r="C14" s="296">
        <v>2633263.15</v>
      </c>
      <c r="D14" s="296">
        <v>1530000</v>
      </c>
      <c r="E14" s="296">
        <v>1328783.72</v>
      </c>
      <c r="F14" s="297">
        <f t="shared" si="0"/>
        <v>50.46148616024191</v>
      </c>
      <c r="G14" s="297">
        <f t="shared" si="1"/>
        <v>86.8486091503268</v>
      </c>
    </row>
    <row r="15" spans="1:7" ht="12.75">
      <c r="A15" s="290" t="s">
        <v>684</v>
      </c>
      <c r="B15" s="291" t="s">
        <v>685</v>
      </c>
      <c r="C15" s="292">
        <v>7396921.16</v>
      </c>
      <c r="D15" s="292">
        <f>SUM(D16:D18)</f>
        <v>7766200</v>
      </c>
      <c r="E15" s="292">
        <f>SUM(E16:E18)</f>
        <v>6964217.83</v>
      </c>
      <c r="F15" s="293">
        <f t="shared" si="0"/>
        <v>94.15022384799894</v>
      </c>
      <c r="G15" s="293">
        <f t="shared" si="1"/>
        <v>89.67342883263372</v>
      </c>
    </row>
    <row r="16" spans="1:7" ht="12.75">
      <c r="A16" s="294" t="s">
        <v>950</v>
      </c>
      <c r="B16" s="295" t="s">
        <v>953</v>
      </c>
      <c r="C16" s="296">
        <v>0</v>
      </c>
      <c r="D16" s="296">
        <v>108800</v>
      </c>
      <c r="E16" s="296">
        <v>108800</v>
      </c>
      <c r="F16" s="297">
        <v>0</v>
      </c>
      <c r="G16" s="297">
        <f>E16/D16*100</f>
        <v>100</v>
      </c>
    </row>
    <row r="17" spans="1:7" ht="12.75">
      <c r="A17" s="294" t="s">
        <v>686</v>
      </c>
      <c r="B17" s="295" t="s">
        <v>951</v>
      </c>
      <c r="C17" s="296">
        <v>7366921.16</v>
      </c>
      <c r="D17" s="296">
        <v>7627400</v>
      </c>
      <c r="E17" s="296">
        <v>6825417.83</v>
      </c>
      <c r="F17" s="297">
        <f t="shared" si="0"/>
        <v>92.64952999714198</v>
      </c>
      <c r="G17" s="297">
        <f t="shared" si="1"/>
        <v>89.48551052783387</v>
      </c>
    </row>
    <row r="18" spans="1:7" ht="12.75">
      <c r="A18" s="294" t="s">
        <v>687</v>
      </c>
      <c r="B18" s="295" t="s">
        <v>952</v>
      </c>
      <c r="C18" s="296">
        <v>30000</v>
      </c>
      <c r="D18" s="296">
        <v>30000</v>
      </c>
      <c r="E18" s="296">
        <v>30000</v>
      </c>
      <c r="F18" s="297">
        <f t="shared" si="0"/>
        <v>100</v>
      </c>
      <c r="G18" s="297">
        <f t="shared" si="1"/>
        <v>100</v>
      </c>
    </row>
    <row r="19" spans="1:7" ht="12.75">
      <c r="A19" s="290" t="s">
        <v>688</v>
      </c>
      <c r="B19" s="291" t="s">
        <v>689</v>
      </c>
      <c r="C19" s="292">
        <v>10401637.32</v>
      </c>
      <c r="D19" s="292">
        <f>SUM(D20:D24)</f>
        <v>27221600</v>
      </c>
      <c r="E19" s="292">
        <f>SUM(E20:E24)</f>
        <v>25805699.29</v>
      </c>
      <c r="F19" s="293">
        <f t="shared" si="0"/>
        <v>248.09266556892408</v>
      </c>
      <c r="G19" s="293">
        <f t="shared" si="1"/>
        <v>94.79861319687308</v>
      </c>
    </row>
    <row r="20" spans="1:7" ht="12.75">
      <c r="A20" s="294" t="s">
        <v>690</v>
      </c>
      <c r="B20" s="295" t="s">
        <v>691</v>
      </c>
      <c r="C20" s="296">
        <v>71699.56</v>
      </c>
      <c r="D20" s="296">
        <v>66000</v>
      </c>
      <c r="E20" s="296">
        <v>63923.88</v>
      </c>
      <c r="F20" s="297">
        <f t="shared" si="0"/>
        <v>89.15519146839954</v>
      </c>
      <c r="G20" s="297">
        <f t="shared" si="1"/>
        <v>96.85436363636363</v>
      </c>
    </row>
    <row r="21" spans="1:7" ht="12.75">
      <c r="A21" s="294" t="s">
        <v>692</v>
      </c>
      <c r="B21" s="295" t="s">
        <v>693</v>
      </c>
      <c r="C21" s="296">
        <v>310000</v>
      </c>
      <c r="D21" s="296">
        <v>279000</v>
      </c>
      <c r="E21" s="296">
        <v>273350</v>
      </c>
      <c r="F21" s="297">
        <f t="shared" si="0"/>
        <v>88.1774193548387</v>
      </c>
      <c r="G21" s="297">
        <f t="shared" si="1"/>
        <v>97.97491039426524</v>
      </c>
    </row>
    <row r="22" spans="1:7" ht="12.75">
      <c r="A22" s="294" t="s">
        <v>694</v>
      </c>
      <c r="B22" s="295" t="s">
        <v>695</v>
      </c>
      <c r="C22" s="296">
        <v>9282741.58</v>
      </c>
      <c r="D22" s="296">
        <v>26508000</v>
      </c>
      <c r="E22" s="296">
        <v>25199610.26</v>
      </c>
      <c r="F22" s="297">
        <f t="shared" si="0"/>
        <v>271.46732506583476</v>
      </c>
      <c r="G22" s="297">
        <f t="shared" si="1"/>
        <v>95.06417028821488</v>
      </c>
    </row>
    <row r="23" spans="1:7" ht="12.75">
      <c r="A23" s="294" t="s">
        <v>954</v>
      </c>
      <c r="B23" s="295" t="s">
        <v>955</v>
      </c>
      <c r="C23" s="296">
        <v>0</v>
      </c>
      <c r="D23" s="296">
        <v>50000</v>
      </c>
      <c r="E23" s="296">
        <v>27546.88</v>
      </c>
      <c r="F23" s="297">
        <v>0</v>
      </c>
      <c r="G23" s="297">
        <f t="shared" si="1"/>
        <v>55.09376</v>
      </c>
    </row>
    <row r="24" spans="1:7" ht="12.75">
      <c r="A24" s="294" t="s">
        <v>696</v>
      </c>
      <c r="B24" s="295" t="s">
        <v>697</v>
      </c>
      <c r="C24" s="296">
        <v>737196.18</v>
      </c>
      <c r="D24" s="296">
        <v>318600</v>
      </c>
      <c r="E24" s="296">
        <v>241268.27</v>
      </c>
      <c r="F24" s="297">
        <f t="shared" si="0"/>
        <v>32.727824227195526</v>
      </c>
      <c r="G24" s="297">
        <f t="shared" si="1"/>
        <v>75.72764281230383</v>
      </c>
    </row>
    <row r="25" spans="1:7" ht="12.75">
      <c r="A25" s="290" t="s">
        <v>698</v>
      </c>
      <c r="B25" s="291" t="s">
        <v>699</v>
      </c>
      <c r="C25" s="292">
        <v>5279547.77</v>
      </c>
      <c r="D25" s="292">
        <f>SUM(D26:D30)</f>
        <v>9685850</v>
      </c>
      <c r="E25" s="292">
        <f>SUM(E26:E30)</f>
        <v>8388931.86</v>
      </c>
      <c r="F25" s="293">
        <f t="shared" si="0"/>
        <v>158.89489451480046</v>
      </c>
      <c r="G25" s="293">
        <f t="shared" si="1"/>
        <v>86.61017732052426</v>
      </c>
    </row>
    <row r="26" spans="1:7" ht="12.75">
      <c r="A26" s="294" t="s">
        <v>700</v>
      </c>
      <c r="B26" s="295" t="s">
        <v>701</v>
      </c>
      <c r="C26" s="296">
        <v>3546302.67</v>
      </c>
      <c r="D26" s="296">
        <v>6660000</v>
      </c>
      <c r="E26" s="296">
        <v>6480164.88</v>
      </c>
      <c r="F26" s="297">
        <f t="shared" si="0"/>
        <v>182.73016950355228</v>
      </c>
      <c r="G26" s="297">
        <f t="shared" si="1"/>
        <v>97.29977297297297</v>
      </c>
    </row>
    <row r="27" spans="1:7" ht="12.75">
      <c r="A27" s="294" t="s">
        <v>702</v>
      </c>
      <c r="B27" s="295" t="s">
        <v>703</v>
      </c>
      <c r="C27" s="296">
        <v>406779.3</v>
      </c>
      <c r="D27" s="296">
        <v>805000</v>
      </c>
      <c r="E27" s="296">
        <v>492222.34</v>
      </c>
      <c r="F27" s="297">
        <f t="shared" si="0"/>
        <v>121.00476597506315</v>
      </c>
      <c r="G27" s="297">
        <f t="shared" si="1"/>
        <v>61.145632298136654</v>
      </c>
    </row>
    <row r="28" spans="1:7" ht="12.75">
      <c r="A28" s="294" t="s">
        <v>704</v>
      </c>
      <c r="B28" s="295" t="s">
        <v>705</v>
      </c>
      <c r="C28" s="296">
        <v>484913.44</v>
      </c>
      <c r="D28" s="296">
        <v>665850</v>
      </c>
      <c r="E28" s="296">
        <v>491109.49</v>
      </c>
      <c r="F28" s="297">
        <f t="shared" si="0"/>
        <v>101.27776413043945</v>
      </c>
      <c r="G28" s="297">
        <f t="shared" si="1"/>
        <v>73.7567755500488</v>
      </c>
    </row>
    <row r="29" spans="1:7" ht="12.75">
      <c r="A29" s="294" t="s">
        <v>706</v>
      </c>
      <c r="B29" s="295" t="s">
        <v>707</v>
      </c>
      <c r="C29" s="296">
        <v>285670.67</v>
      </c>
      <c r="D29" s="296">
        <v>350000</v>
      </c>
      <c r="E29" s="296">
        <v>281578.56</v>
      </c>
      <c r="F29" s="297">
        <f t="shared" si="0"/>
        <v>98.56754282825045</v>
      </c>
      <c r="G29" s="297">
        <f t="shared" si="1"/>
        <v>80.45101714285714</v>
      </c>
    </row>
    <row r="30" spans="1:7" ht="12.75">
      <c r="A30" s="294" t="s">
        <v>708</v>
      </c>
      <c r="B30" s="295" t="s">
        <v>709</v>
      </c>
      <c r="C30" s="296">
        <v>555881.69</v>
      </c>
      <c r="D30" s="296">
        <v>1205000</v>
      </c>
      <c r="E30" s="296">
        <v>643856.59</v>
      </c>
      <c r="F30" s="297">
        <f t="shared" si="0"/>
        <v>115.82619136097108</v>
      </c>
      <c r="G30" s="297">
        <f t="shared" si="1"/>
        <v>53.43208215767634</v>
      </c>
    </row>
    <row r="31" spans="1:7" ht="12.75">
      <c r="A31" s="290" t="s">
        <v>710</v>
      </c>
      <c r="B31" s="291" t="s">
        <v>711</v>
      </c>
      <c r="C31" s="292">
        <v>23628834.15</v>
      </c>
      <c r="D31" s="292">
        <f>SUM(D32:D35)</f>
        <v>25869210</v>
      </c>
      <c r="E31" s="292">
        <f>SUM(E32:E35)</f>
        <v>23254986.08</v>
      </c>
      <c r="F31" s="293">
        <f t="shared" si="0"/>
        <v>98.41783108033707</v>
      </c>
      <c r="G31" s="293">
        <f t="shared" si="1"/>
        <v>89.89445785163134</v>
      </c>
    </row>
    <row r="32" spans="1:7" ht="12.75">
      <c r="A32" s="294" t="s">
        <v>712</v>
      </c>
      <c r="B32" s="295" t="s">
        <v>713</v>
      </c>
      <c r="C32" s="296">
        <v>128719.71</v>
      </c>
      <c r="D32" s="296">
        <v>400000</v>
      </c>
      <c r="E32" s="296">
        <v>383103.36</v>
      </c>
      <c r="F32" s="297">
        <f t="shared" si="0"/>
        <v>297.6260279020206</v>
      </c>
      <c r="G32" s="297">
        <f t="shared" si="1"/>
        <v>95.77584</v>
      </c>
    </row>
    <row r="33" spans="1:7" ht="12.75">
      <c r="A33" s="294" t="s">
        <v>714</v>
      </c>
      <c r="B33" s="295" t="s">
        <v>715</v>
      </c>
      <c r="C33" s="296">
        <v>17252622.24</v>
      </c>
      <c r="D33" s="296">
        <v>18223210</v>
      </c>
      <c r="E33" s="296">
        <v>15622221.08</v>
      </c>
      <c r="F33" s="297">
        <f t="shared" si="0"/>
        <v>90.54983562892873</v>
      </c>
      <c r="G33" s="297">
        <f t="shared" si="1"/>
        <v>85.72705401518174</v>
      </c>
    </row>
    <row r="34" spans="1:7" ht="12.75">
      <c r="A34" s="294" t="s">
        <v>716</v>
      </c>
      <c r="B34" s="295" t="s">
        <v>717</v>
      </c>
      <c r="C34" s="296">
        <v>6073291.09</v>
      </c>
      <c r="D34" s="296">
        <v>6697000</v>
      </c>
      <c r="E34" s="296">
        <v>6766208.62</v>
      </c>
      <c r="F34" s="297">
        <f t="shared" si="0"/>
        <v>111.40925932466708</v>
      </c>
      <c r="G34" s="297">
        <f t="shared" si="1"/>
        <v>101.03342720621174</v>
      </c>
    </row>
    <row r="35" spans="1:7" ht="12.75">
      <c r="A35" s="294" t="s">
        <v>718</v>
      </c>
      <c r="B35" s="295" t="s">
        <v>719</v>
      </c>
      <c r="C35" s="296">
        <v>174201.11</v>
      </c>
      <c r="D35" s="296">
        <v>549000</v>
      </c>
      <c r="E35" s="296">
        <v>483453.02</v>
      </c>
      <c r="F35" s="297">
        <f t="shared" si="0"/>
        <v>277.5257976255146</v>
      </c>
      <c r="G35" s="297">
        <f t="shared" si="1"/>
        <v>88.06065938069217</v>
      </c>
    </row>
    <row r="36" spans="1:7" ht="12.75">
      <c r="A36" s="290" t="s">
        <v>720</v>
      </c>
      <c r="B36" s="291" t="s">
        <v>721</v>
      </c>
      <c r="C36" s="292">
        <v>1542950.47</v>
      </c>
      <c r="D36" s="292">
        <f>SUM(D37:D38)</f>
        <v>1865399</v>
      </c>
      <c r="E36" s="292">
        <f>SUM(E37:E38)</f>
        <v>1758556.67</v>
      </c>
      <c r="F36" s="293">
        <f t="shared" si="0"/>
        <v>113.97363066359478</v>
      </c>
      <c r="G36" s="293">
        <f t="shared" si="1"/>
        <v>94.27241410550772</v>
      </c>
    </row>
    <row r="37" spans="1:7" ht="12.75">
      <c r="A37" s="294" t="s">
        <v>956</v>
      </c>
      <c r="B37" s="295" t="s">
        <v>957</v>
      </c>
      <c r="C37" s="296">
        <v>0</v>
      </c>
      <c r="D37" s="296">
        <v>234200</v>
      </c>
      <c r="E37" s="296">
        <v>234142.5</v>
      </c>
      <c r="F37" s="297">
        <v>0</v>
      </c>
      <c r="G37" s="297">
        <f>E37/D37*100</f>
        <v>99.97544833475662</v>
      </c>
    </row>
    <row r="38" spans="1:7" ht="12.75">
      <c r="A38" s="294" t="s">
        <v>722</v>
      </c>
      <c r="B38" s="295" t="s">
        <v>723</v>
      </c>
      <c r="C38" s="296">
        <v>1542950.47</v>
      </c>
      <c r="D38" s="296">
        <v>1631199</v>
      </c>
      <c r="E38" s="296">
        <v>1524414.17</v>
      </c>
      <c r="F38" s="297">
        <f t="shared" si="0"/>
        <v>98.79864581784015</v>
      </c>
      <c r="G38" s="297">
        <f t="shared" si="1"/>
        <v>93.45359885581097</v>
      </c>
    </row>
    <row r="39" spans="1:7" ht="12.75">
      <c r="A39" s="290" t="s">
        <v>724</v>
      </c>
      <c r="B39" s="291" t="s">
        <v>725</v>
      </c>
      <c r="C39" s="292">
        <v>43371665.7</v>
      </c>
      <c r="D39" s="292">
        <f>SUM(D40:D44)</f>
        <v>41295756</v>
      </c>
      <c r="E39" s="292">
        <f>SUM(E40:E44)</f>
        <v>35875841.94</v>
      </c>
      <c r="F39" s="293">
        <f t="shared" si="0"/>
        <v>82.71723338492852</v>
      </c>
      <c r="G39" s="293">
        <f t="shared" si="1"/>
        <v>86.87537271384497</v>
      </c>
    </row>
    <row r="40" spans="1:7" ht="12.75">
      <c r="A40" s="294" t="s">
        <v>726</v>
      </c>
      <c r="B40" s="295" t="s">
        <v>727</v>
      </c>
      <c r="C40" s="296">
        <v>29748270.15</v>
      </c>
      <c r="D40" s="296">
        <v>27693100</v>
      </c>
      <c r="E40" s="296">
        <v>23685640.36</v>
      </c>
      <c r="F40" s="297">
        <f t="shared" si="0"/>
        <v>79.62022746388163</v>
      </c>
      <c r="G40" s="297">
        <f t="shared" si="1"/>
        <v>85.52903199714008</v>
      </c>
    </row>
    <row r="41" spans="1:7" ht="12.75">
      <c r="A41" s="294" t="s">
        <v>728</v>
      </c>
      <c r="B41" s="295" t="s">
        <v>729</v>
      </c>
      <c r="C41" s="296">
        <v>8821558.97</v>
      </c>
      <c r="D41" s="296">
        <v>10736358</v>
      </c>
      <c r="E41" s="296">
        <v>9958912.41</v>
      </c>
      <c r="F41" s="297">
        <f t="shared" si="0"/>
        <v>112.89288485026132</v>
      </c>
      <c r="G41" s="297">
        <f t="shared" si="1"/>
        <v>92.75875869638476</v>
      </c>
    </row>
    <row r="42" spans="1:7" ht="12.75">
      <c r="A42" s="294" t="s">
        <v>730</v>
      </c>
      <c r="B42" s="295" t="s">
        <v>731</v>
      </c>
      <c r="C42" s="296">
        <v>40000</v>
      </c>
      <c r="D42" s="296">
        <v>40000</v>
      </c>
      <c r="E42" s="296">
        <v>40000</v>
      </c>
      <c r="F42" s="297">
        <f t="shared" si="0"/>
        <v>100</v>
      </c>
      <c r="G42" s="297">
        <f t="shared" si="1"/>
        <v>100</v>
      </c>
    </row>
    <row r="43" spans="1:7" ht="12.75">
      <c r="A43" s="294" t="s">
        <v>732</v>
      </c>
      <c r="B43" s="295" t="s">
        <v>733</v>
      </c>
      <c r="C43" s="296">
        <v>751454.86</v>
      </c>
      <c r="D43" s="296">
        <v>1010768</v>
      </c>
      <c r="E43" s="296">
        <v>520095.77</v>
      </c>
      <c r="F43" s="297">
        <f t="shared" si="0"/>
        <v>69.2118446076721</v>
      </c>
      <c r="G43" s="297">
        <f t="shared" si="1"/>
        <v>51.45550413151189</v>
      </c>
    </row>
    <row r="44" spans="1:7" ht="12.75">
      <c r="A44" s="294" t="s">
        <v>734</v>
      </c>
      <c r="B44" s="295" t="s">
        <v>735</v>
      </c>
      <c r="C44" s="296">
        <v>4010381.72</v>
      </c>
      <c r="D44" s="296">
        <v>1815530</v>
      </c>
      <c r="E44" s="296">
        <v>1671193.4</v>
      </c>
      <c r="F44" s="297">
        <f t="shared" si="0"/>
        <v>41.67167907398101</v>
      </c>
      <c r="G44" s="297">
        <f t="shared" si="1"/>
        <v>92.04989176714237</v>
      </c>
    </row>
    <row r="45" spans="1:7" ht="12.75">
      <c r="A45" s="290" t="s">
        <v>736</v>
      </c>
      <c r="B45" s="291" t="s">
        <v>737</v>
      </c>
      <c r="C45" s="292">
        <v>67024596.63</v>
      </c>
      <c r="D45" s="292">
        <f>SUM(D46:D50)</f>
        <v>89324598</v>
      </c>
      <c r="E45" s="292">
        <f>SUM(E46:E50)</f>
        <v>87812298.72</v>
      </c>
      <c r="F45" s="293">
        <f t="shared" si="0"/>
        <v>131.01503498000238</v>
      </c>
      <c r="G45" s="293">
        <f t="shared" si="1"/>
        <v>98.30696212033331</v>
      </c>
    </row>
    <row r="46" spans="1:7" ht="12.75">
      <c r="A46" s="294" t="s">
        <v>738</v>
      </c>
      <c r="B46" s="295" t="s">
        <v>739</v>
      </c>
      <c r="C46" s="296">
        <v>65357708.07</v>
      </c>
      <c r="D46" s="296">
        <v>87466498</v>
      </c>
      <c r="E46" s="296">
        <v>85950313.19</v>
      </c>
      <c r="F46" s="297">
        <f t="shared" si="0"/>
        <v>131.50753863330812</v>
      </c>
      <c r="G46" s="297">
        <f t="shared" si="1"/>
        <v>98.2665536580646</v>
      </c>
    </row>
    <row r="47" spans="1:7" ht="12.75">
      <c r="A47" s="294" t="s">
        <v>740</v>
      </c>
      <c r="B47" s="295" t="s">
        <v>741</v>
      </c>
      <c r="C47" s="296">
        <v>598648.56</v>
      </c>
      <c r="D47" s="296">
        <v>652600</v>
      </c>
      <c r="E47" s="296">
        <v>657260.89</v>
      </c>
      <c r="F47" s="297">
        <f t="shared" si="0"/>
        <v>109.79077440694086</v>
      </c>
      <c r="G47" s="297">
        <f t="shared" si="1"/>
        <v>100.714203187251</v>
      </c>
    </row>
    <row r="48" spans="1:7" ht="12.75">
      <c r="A48" s="294" t="s">
        <v>742</v>
      </c>
      <c r="B48" s="295" t="s">
        <v>743</v>
      </c>
      <c r="C48" s="296">
        <v>677800</v>
      </c>
      <c r="D48" s="296">
        <v>702600</v>
      </c>
      <c r="E48" s="296">
        <v>702600</v>
      </c>
      <c r="F48" s="297">
        <f t="shared" si="0"/>
        <v>103.65889642962527</v>
      </c>
      <c r="G48" s="297">
        <f t="shared" si="1"/>
        <v>100</v>
      </c>
    </row>
    <row r="49" spans="1:7" ht="12.75">
      <c r="A49" s="294" t="s">
        <v>744</v>
      </c>
      <c r="B49" s="295" t="s">
        <v>745</v>
      </c>
      <c r="C49" s="296">
        <v>36140</v>
      </c>
      <c r="D49" s="296">
        <v>148600</v>
      </c>
      <c r="E49" s="296">
        <v>147824.64</v>
      </c>
      <c r="F49" s="297">
        <f t="shared" si="0"/>
        <v>409.0333148865524</v>
      </c>
      <c r="G49" s="297">
        <f t="shared" si="1"/>
        <v>99.47822341857336</v>
      </c>
    </row>
    <row r="50" spans="1:7" ht="12.75">
      <c r="A50" s="294" t="s">
        <v>746</v>
      </c>
      <c r="B50" s="295" t="s">
        <v>747</v>
      </c>
      <c r="C50" s="296">
        <v>354300</v>
      </c>
      <c r="D50" s="296">
        <v>354300</v>
      </c>
      <c r="E50" s="296">
        <v>354300</v>
      </c>
      <c r="F50" s="297">
        <f t="shared" si="0"/>
        <v>100</v>
      </c>
      <c r="G50" s="297">
        <f t="shared" si="1"/>
        <v>100</v>
      </c>
    </row>
    <row r="51" spans="1:7" ht="12.75">
      <c r="A51" s="290" t="s">
        <v>748</v>
      </c>
      <c r="B51" s="291" t="s">
        <v>749</v>
      </c>
      <c r="C51" s="292">
        <v>8969243.18</v>
      </c>
      <c r="D51" s="292">
        <f>SUM(D52:D57)</f>
        <v>9776412</v>
      </c>
      <c r="E51" s="292">
        <f>SUM(E52:E57)</f>
        <v>9609813.82</v>
      </c>
      <c r="F51" s="293">
        <f t="shared" si="0"/>
        <v>107.14185831674597</v>
      </c>
      <c r="G51" s="293">
        <f t="shared" si="1"/>
        <v>98.29591694785368</v>
      </c>
    </row>
    <row r="52" spans="1:7" ht="12.75">
      <c r="A52" s="298">
        <v>102</v>
      </c>
      <c r="B52" s="295" t="s">
        <v>750</v>
      </c>
      <c r="C52" s="296">
        <v>3052216</v>
      </c>
      <c r="D52" s="296">
        <v>3265000</v>
      </c>
      <c r="E52" s="296">
        <v>3197867.35</v>
      </c>
      <c r="F52" s="297">
        <f aca="true" t="shared" si="2" ref="F52:F57">E52/C52*100</f>
        <v>104.77198697602006</v>
      </c>
      <c r="G52" s="297">
        <f aca="true" t="shared" si="3" ref="G52:G57">E52/D52*100</f>
        <v>97.94386983154672</v>
      </c>
    </row>
    <row r="53" spans="1:7" ht="12.75">
      <c r="A53" s="298">
        <v>104</v>
      </c>
      <c r="B53" s="295" t="s">
        <v>751</v>
      </c>
      <c r="C53" s="296">
        <v>1928335.08</v>
      </c>
      <c r="D53" s="296">
        <v>2620000</v>
      </c>
      <c r="E53" s="296">
        <v>2538718.78</v>
      </c>
      <c r="F53" s="297">
        <f t="shared" si="2"/>
        <v>131.6534043450581</v>
      </c>
      <c r="G53" s="297">
        <f t="shared" si="3"/>
        <v>96.89766335877862</v>
      </c>
    </row>
    <row r="54" spans="1:7" ht="12.75">
      <c r="A54" s="298">
        <v>106</v>
      </c>
      <c r="B54" s="295" t="s">
        <v>752</v>
      </c>
      <c r="C54" s="296">
        <v>519587.36</v>
      </c>
      <c r="D54" s="296">
        <v>536150</v>
      </c>
      <c r="E54" s="296">
        <v>526539.12</v>
      </c>
      <c r="F54" s="297">
        <f t="shared" si="2"/>
        <v>101.33793862883809</v>
      </c>
      <c r="G54" s="297">
        <f t="shared" si="3"/>
        <v>98.20742702601883</v>
      </c>
    </row>
    <row r="55" spans="1:7" ht="12.75">
      <c r="A55" s="298">
        <v>107</v>
      </c>
      <c r="B55" s="295" t="s">
        <v>753</v>
      </c>
      <c r="C55" s="296">
        <v>1610672.19</v>
      </c>
      <c r="D55" s="296">
        <v>1530700</v>
      </c>
      <c r="E55" s="296">
        <v>1514168.53</v>
      </c>
      <c r="F55" s="297">
        <f t="shared" si="2"/>
        <v>94.00848536411372</v>
      </c>
      <c r="G55" s="297">
        <f t="shared" si="3"/>
        <v>98.9200058796629</v>
      </c>
    </row>
    <row r="56" spans="1:7" ht="12.75">
      <c r="A56" s="298">
        <v>108</v>
      </c>
      <c r="B56" s="295" t="s">
        <v>754</v>
      </c>
      <c r="C56" s="296">
        <v>216354.21</v>
      </c>
      <c r="D56" s="296">
        <v>133000</v>
      </c>
      <c r="E56" s="296">
        <v>119137.52</v>
      </c>
      <c r="F56" s="297">
        <f t="shared" si="2"/>
        <v>55.06595873498371</v>
      </c>
      <c r="G56" s="297">
        <f t="shared" si="3"/>
        <v>89.57708270676692</v>
      </c>
    </row>
    <row r="57" spans="1:7" ht="12.75">
      <c r="A57" s="298">
        <v>109</v>
      </c>
      <c r="B57" s="295" t="s">
        <v>755</v>
      </c>
      <c r="C57" s="296">
        <v>1642078.34</v>
      </c>
      <c r="D57" s="296">
        <v>1691562</v>
      </c>
      <c r="E57" s="296">
        <v>1713382.52</v>
      </c>
      <c r="F57" s="297">
        <f t="shared" si="2"/>
        <v>104.34231292521645</v>
      </c>
      <c r="G57" s="297">
        <f t="shared" si="3"/>
        <v>101.28996276813976</v>
      </c>
    </row>
    <row r="58" spans="1:7" ht="12.75">
      <c r="A58" s="298"/>
      <c r="B58" s="295"/>
      <c r="C58" s="296"/>
      <c r="D58" s="296"/>
      <c r="E58" s="296"/>
      <c r="F58" s="297"/>
      <c r="G58" s="297"/>
    </row>
    <row r="59" spans="1:7" ht="12.75">
      <c r="A59" s="298"/>
      <c r="B59" s="295"/>
      <c r="C59" s="296"/>
      <c r="D59" s="296"/>
      <c r="E59" s="296"/>
      <c r="F59" s="297"/>
      <c r="G59" s="297"/>
    </row>
    <row r="60" spans="1:7" ht="12.75">
      <c r="A60" s="298"/>
      <c r="B60" s="295"/>
      <c r="C60" s="296"/>
      <c r="D60" s="296"/>
      <c r="E60" s="296"/>
      <c r="F60" s="297"/>
      <c r="G60" s="297"/>
    </row>
    <row r="61" spans="1:7" ht="12.75">
      <c r="A61" s="298"/>
      <c r="B61" s="295"/>
      <c r="C61" s="296"/>
      <c r="D61" s="296"/>
      <c r="E61" s="296"/>
      <c r="F61" s="297"/>
      <c r="G61" s="297"/>
    </row>
    <row r="62" spans="1:7" ht="12.75">
      <c r="A62" s="298"/>
      <c r="B62" s="295"/>
      <c r="C62" s="296"/>
      <c r="D62" s="296"/>
      <c r="E62" s="296"/>
      <c r="F62" s="297"/>
      <c r="G62" s="297"/>
    </row>
    <row r="63" spans="1:7" ht="12.75">
      <c r="A63" s="298"/>
      <c r="B63" s="295"/>
      <c r="C63" s="296"/>
      <c r="D63" s="296"/>
      <c r="E63" s="296"/>
      <c r="F63" s="297"/>
      <c r="G63" s="297"/>
    </row>
    <row r="64" spans="1:7" ht="12.75">
      <c r="A64" s="298"/>
      <c r="B64" s="295"/>
      <c r="C64" s="296"/>
      <c r="D64" s="296"/>
      <c r="E64" s="296"/>
      <c r="F64" s="297"/>
      <c r="G64" s="297"/>
    </row>
    <row r="65" spans="1:7" ht="12.75">
      <c r="A65" s="298"/>
      <c r="B65" s="295"/>
      <c r="C65" s="296"/>
      <c r="D65" s="296"/>
      <c r="E65" s="296"/>
      <c r="F65" s="297"/>
      <c r="G65" s="297"/>
    </row>
    <row r="66" spans="1:7" ht="12.75">
      <c r="A66" s="298"/>
      <c r="B66" s="295"/>
      <c r="C66" s="296"/>
      <c r="D66" s="296"/>
      <c r="E66" s="296"/>
      <c r="F66" s="297"/>
      <c r="G66" s="297"/>
    </row>
    <row r="67" spans="1:7" ht="12.75">
      <c r="A67" s="298"/>
      <c r="B67" s="295"/>
      <c r="C67" s="296"/>
      <c r="D67" s="296"/>
      <c r="E67" s="296"/>
      <c r="F67" s="297"/>
      <c r="G67" s="297"/>
    </row>
    <row r="68" spans="1:7" ht="12.75">
      <c r="A68" s="298"/>
      <c r="B68" s="295"/>
      <c r="C68" s="296"/>
      <c r="D68" s="296"/>
      <c r="E68" s="296"/>
      <c r="F68" s="297"/>
      <c r="G68" s="297"/>
    </row>
    <row r="69" spans="1:7" ht="12.75">
      <c r="A69" s="298"/>
      <c r="B69" s="295"/>
      <c r="C69" s="296"/>
      <c r="D69" s="296"/>
      <c r="E69" s="296"/>
      <c r="F69" s="297"/>
      <c r="G69" s="297"/>
    </row>
    <row r="70" spans="1:7" ht="12.75">
      <c r="A70" s="298"/>
      <c r="B70" s="295"/>
      <c r="C70" s="296"/>
      <c r="D70" s="296"/>
      <c r="E70" s="296"/>
      <c r="F70" s="297"/>
      <c r="G70" s="297"/>
    </row>
    <row r="71" spans="1:7" ht="12.75">
      <c r="A71" s="298"/>
      <c r="B71" s="295"/>
      <c r="C71" s="296"/>
      <c r="D71" s="296"/>
      <c r="E71" s="296"/>
      <c r="F71" s="297"/>
      <c r="G71" s="297"/>
    </row>
    <row r="72" spans="1:7" ht="12.75">
      <c r="A72" s="298"/>
      <c r="B72" s="295"/>
      <c r="C72" s="296"/>
      <c r="D72" s="296"/>
      <c r="E72" s="296"/>
      <c r="F72" s="297"/>
      <c r="G72" s="297"/>
    </row>
    <row r="73" spans="1:7" ht="12.75">
      <c r="A73" s="298"/>
      <c r="B73" s="295"/>
      <c r="C73" s="296"/>
      <c r="D73" s="296"/>
      <c r="E73" s="296"/>
      <c r="F73" s="297"/>
      <c r="G73" s="297"/>
    </row>
    <row r="74" spans="1:7" ht="12.75">
      <c r="A74" s="298"/>
      <c r="B74" s="295"/>
      <c r="C74" s="296"/>
      <c r="D74" s="296"/>
      <c r="E74" s="296"/>
      <c r="F74" s="297"/>
      <c r="G74" s="297"/>
    </row>
    <row r="75" spans="1:7" ht="12.75">
      <c r="A75" s="298"/>
      <c r="B75" s="295"/>
      <c r="C75" s="296"/>
      <c r="D75" s="296"/>
      <c r="E75" s="296"/>
      <c r="F75" s="297"/>
      <c r="G75" s="297"/>
    </row>
    <row r="76" spans="1:7" ht="12.75">
      <c r="A76" s="298"/>
      <c r="B76" s="295"/>
      <c r="C76" s="296"/>
      <c r="D76" s="296"/>
      <c r="E76" s="296"/>
      <c r="F76" s="297"/>
      <c r="G76" s="297"/>
    </row>
    <row r="77" spans="1:7" ht="12.75">
      <c r="A77" s="298"/>
      <c r="B77" s="295"/>
      <c r="C77" s="296"/>
      <c r="D77" s="296"/>
      <c r="E77" s="296"/>
      <c r="F77" s="297"/>
      <c r="G77" s="297"/>
    </row>
    <row r="78" spans="1:7" ht="12.75">
      <c r="A78" s="298"/>
      <c r="B78" s="295"/>
      <c r="C78" s="296"/>
      <c r="D78" s="296"/>
      <c r="E78" s="296"/>
      <c r="F78" s="297"/>
      <c r="G78" s="297"/>
    </row>
    <row r="79" spans="1:7" ht="12.75">
      <c r="A79" s="298"/>
      <c r="B79" s="295"/>
      <c r="C79" s="296"/>
      <c r="D79" s="296"/>
      <c r="E79" s="296"/>
      <c r="F79" s="297"/>
      <c r="G79" s="297"/>
    </row>
    <row r="80" spans="1:7" ht="12.75">
      <c r="A80" s="298"/>
      <c r="B80" s="295"/>
      <c r="C80" s="296"/>
      <c r="D80" s="296"/>
      <c r="E80" s="296"/>
      <c r="F80" s="297"/>
      <c r="G80" s="297"/>
    </row>
    <row r="81" spans="1:7" ht="12.75">
      <c r="A81" s="298"/>
      <c r="B81" s="295"/>
      <c r="C81" s="296"/>
      <c r="D81" s="296"/>
      <c r="E81" s="296"/>
      <c r="F81" s="297"/>
      <c r="G81" s="297"/>
    </row>
    <row r="82" spans="1:7" ht="12.75">
      <c r="A82" s="298"/>
      <c r="B82" s="295"/>
      <c r="C82" s="296"/>
      <c r="D82" s="296"/>
      <c r="E82" s="296"/>
      <c r="F82" s="297"/>
      <c r="G82" s="297"/>
    </row>
    <row r="83" spans="1:7" ht="12.75">
      <c r="A83" s="298"/>
      <c r="B83" s="295"/>
      <c r="C83" s="296"/>
      <c r="D83" s="296"/>
      <c r="E83" s="296"/>
      <c r="F83" s="297"/>
      <c r="G83" s="297"/>
    </row>
    <row r="84" spans="1:7" ht="12.75">
      <c r="A84" s="298"/>
      <c r="B84" s="295"/>
      <c r="C84" s="296"/>
      <c r="D84" s="296"/>
      <c r="E84" s="296"/>
      <c r="F84" s="297"/>
      <c r="G84" s="297"/>
    </row>
    <row r="85" spans="1:7" ht="12.75">
      <c r="A85" s="298"/>
      <c r="B85" s="295"/>
      <c r="C85" s="296"/>
      <c r="D85" s="296"/>
      <c r="E85" s="296"/>
      <c r="F85" s="297"/>
      <c r="G85" s="297"/>
    </row>
    <row r="86" spans="1:7" ht="12.75">
      <c r="A86" s="298"/>
      <c r="B86" s="295"/>
      <c r="C86" s="296"/>
      <c r="D86" s="296"/>
      <c r="E86" s="296"/>
      <c r="F86" s="297"/>
      <c r="G86" s="297"/>
    </row>
    <row r="87" spans="1:7" ht="12.75">
      <c r="A87" s="298"/>
      <c r="B87" s="295"/>
      <c r="C87" s="296"/>
      <c r="D87" s="296"/>
      <c r="E87" s="296"/>
      <c r="F87" s="297"/>
      <c r="G87" s="297"/>
    </row>
    <row r="88" spans="1:7" ht="12.75">
      <c r="A88" s="298"/>
      <c r="B88" s="295"/>
      <c r="C88" s="296"/>
      <c r="D88" s="296"/>
      <c r="E88" s="296"/>
      <c r="F88" s="297"/>
      <c r="G88" s="297"/>
    </row>
    <row r="89" spans="1:7" ht="12.75">
      <c r="A89" s="298"/>
      <c r="B89" s="295"/>
      <c r="C89" s="296"/>
      <c r="D89" s="296"/>
      <c r="E89" s="296"/>
      <c r="F89" s="297"/>
      <c r="G89" s="297"/>
    </row>
    <row r="90" spans="1:7" ht="12.75">
      <c r="A90" s="298"/>
      <c r="B90" s="295"/>
      <c r="C90" s="296"/>
      <c r="D90" s="296"/>
      <c r="E90" s="296"/>
      <c r="F90" s="297"/>
      <c r="G90" s="297"/>
    </row>
    <row r="91" spans="1:7" ht="12.75">
      <c r="A91" s="298"/>
      <c r="B91" s="295"/>
      <c r="C91" s="296"/>
      <c r="D91" s="296"/>
      <c r="E91" s="296"/>
      <c r="F91" s="297"/>
      <c r="G91" s="297"/>
    </row>
    <row r="92" spans="1:7" ht="12.75">
      <c r="A92" s="298"/>
      <c r="B92" s="295"/>
      <c r="C92" s="296"/>
      <c r="D92" s="296"/>
      <c r="E92" s="296"/>
      <c r="F92" s="297"/>
      <c r="G92" s="297"/>
    </row>
    <row r="93" spans="1:7" ht="12.75">
      <c r="A93" s="298"/>
      <c r="B93" s="295"/>
      <c r="C93" s="296"/>
      <c r="D93" s="296"/>
      <c r="E93" s="296"/>
      <c r="F93" s="297"/>
      <c r="G93" s="297"/>
    </row>
    <row r="94" spans="1:7" ht="12.75">
      <c r="A94" s="298"/>
      <c r="B94" s="295"/>
      <c r="C94" s="296"/>
      <c r="D94" s="296"/>
      <c r="E94" s="296"/>
      <c r="F94" s="297"/>
      <c r="G94" s="297"/>
    </row>
    <row r="95" spans="1:7" ht="12.75">
      <c r="A95" s="298"/>
      <c r="B95" s="295"/>
      <c r="C95" s="296"/>
      <c r="D95" s="296"/>
      <c r="E95" s="296"/>
      <c r="F95" s="297"/>
      <c r="G95" s="297"/>
    </row>
    <row r="96" spans="1:7" ht="12.75">
      <c r="A96" s="299"/>
      <c r="B96" s="300"/>
      <c r="C96" s="301"/>
      <c r="D96" s="301"/>
      <c r="E96" s="301"/>
      <c r="F96" s="302"/>
      <c r="G96" s="302"/>
    </row>
    <row r="97" spans="1:7" ht="12.75">
      <c r="A97" s="299"/>
      <c r="B97" s="300"/>
      <c r="C97" s="301"/>
      <c r="D97" s="301"/>
      <c r="E97" s="301"/>
      <c r="F97" s="302"/>
      <c r="G97" s="302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2.140625" style="0" customWidth="1"/>
    <col min="2" max="2" width="84.8515625" style="0" customWidth="1"/>
    <col min="3" max="3" width="16.57421875" style="56" customWidth="1"/>
    <col min="4" max="5" width="16.7109375" style="56" bestFit="1" customWidth="1"/>
    <col min="6" max="6" width="7.7109375" style="0" customWidth="1"/>
    <col min="7" max="7" width="7.57421875" style="0" customWidth="1"/>
  </cols>
  <sheetData>
    <row r="1" spans="1:2" ht="18">
      <c r="A1" s="9" t="s">
        <v>71</v>
      </c>
      <c r="B1" s="9"/>
    </row>
    <row r="2" spans="1:2" ht="12.75" customHeight="1">
      <c r="A2" s="9"/>
      <c r="B2" s="9"/>
    </row>
    <row r="3" spans="1:2" ht="18">
      <c r="A3" s="365" t="s">
        <v>756</v>
      </c>
      <c r="B3" s="9"/>
    </row>
    <row r="4" spans="1:2" ht="12.75" customHeight="1" thickBot="1">
      <c r="A4" s="271"/>
      <c r="B4" s="9"/>
    </row>
    <row r="5" spans="1:7" ht="12.75" customHeight="1">
      <c r="A5" s="89" t="s">
        <v>43</v>
      </c>
      <c r="B5" s="646" t="s">
        <v>62</v>
      </c>
      <c r="C5" s="268" t="s">
        <v>92</v>
      </c>
      <c r="D5" s="267" t="s">
        <v>1</v>
      </c>
      <c r="E5" s="268" t="s">
        <v>92</v>
      </c>
      <c r="F5" s="52" t="s">
        <v>91</v>
      </c>
      <c r="G5" s="45" t="s">
        <v>91</v>
      </c>
    </row>
    <row r="6" spans="1:7" ht="15" thickBot="1">
      <c r="A6" s="90" t="s">
        <v>44</v>
      </c>
      <c r="B6" s="647"/>
      <c r="C6" s="266" t="s">
        <v>284</v>
      </c>
      <c r="D6" s="265" t="s">
        <v>869</v>
      </c>
      <c r="E6" s="266" t="s">
        <v>870</v>
      </c>
      <c r="F6" s="133" t="s">
        <v>65</v>
      </c>
      <c r="G6" s="134" t="s">
        <v>64</v>
      </c>
    </row>
    <row r="7" spans="1:7" ht="12.75">
      <c r="A7" s="36" t="s">
        <v>52</v>
      </c>
      <c r="B7" s="39">
        <v>2</v>
      </c>
      <c r="C7" s="55">
        <v>5</v>
      </c>
      <c r="D7" s="54">
        <v>4</v>
      </c>
      <c r="E7" s="55">
        <v>5</v>
      </c>
      <c r="F7" s="54">
        <v>6</v>
      </c>
      <c r="G7" s="51">
        <v>7</v>
      </c>
    </row>
    <row r="8" spans="1:2" ht="8.25" customHeight="1">
      <c r="A8" s="17"/>
      <c r="B8" s="18"/>
    </row>
    <row r="9" spans="1:8" s="50" customFormat="1" ht="15.75" customHeight="1">
      <c r="A9" s="277" t="s">
        <v>636</v>
      </c>
      <c r="B9" s="277" t="s">
        <v>637</v>
      </c>
      <c r="C9" s="276">
        <v>33945831.27</v>
      </c>
      <c r="D9" s="384">
        <v>46087512</v>
      </c>
      <c r="E9" s="384">
        <v>46087511.67</v>
      </c>
      <c r="F9" s="385">
        <f aca="true" t="shared" si="0" ref="F9:F15">E9/C9*100</f>
        <v>135.76780990698657</v>
      </c>
      <c r="G9" s="385">
        <f>E9/D9*100</f>
        <v>99.9999992839709</v>
      </c>
      <c r="H9" s="97"/>
    </row>
    <row r="10" spans="1:8" s="50" customFormat="1" ht="15.75" customHeight="1">
      <c r="A10" s="275" t="s">
        <v>638</v>
      </c>
      <c r="B10" s="275" t="s">
        <v>127</v>
      </c>
      <c r="C10" s="274">
        <v>33342.94</v>
      </c>
      <c r="D10" s="274">
        <v>0</v>
      </c>
      <c r="E10" s="274">
        <v>0</v>
      </c>
      <c r="F10" s="386">
        <f t="shared" si="0"/>
        <v>0</v>
      </c>
      <c r="G10" s="386">
        <v>0</v>
      </c>
      <c r="H10" s="97"/>
    </row>
    <row r="11" spans="1:8" s="50" customFormat="1" ht="21" customHeight="1">
      <c r="A11" s="275" t="s">
        <v>639</v>
      </c>
      <c r="B11" s="275" t="s">
        <v>128</v>
      </c>
      <c r="C11" s="274">
        <v>33342.94</v>
      </c>
      <c r="D11" s="274">
        <v>0</v>
      </c>
      <c r="E11" s="274">
        <v>0</v>
      </c>
      <c r="F11" s="386">
        <f t="shared" si="0"/>
        <v>0</v>
      </c>
      <c r="G11" s="386">
        <v>0</v>
      </c>
      <c r="H11" s="97"/>
    </row>
    <row r="12" spans="1:8" s="139" customFormat="1" ht="15.75" customHeight="1">
      <c r="A12" s="50" t="s">
        <v>640</v>
      </c>
      <c r="B12" s="47" t="s">
        <v>129</v>
      </c>
      <c r="C12" s="283">
        <v>33342.94</v>
      </c>
      <c r="D12" s="50" t="s">
        <v>311</v>
      </c>
      <c r="E12" s="283">
        <v>0</v>
      </c>
      <c r="F12" s="388">
        <f t="shared" si="0"/>
        <v>0</v>
      </c>
      <c r="G12" s="388">
        <v>0</v>
      </c>
      <c r="H12" s="138"/>
    </row>
    <row r="13" spans="1:8" s="139" customFormat="1" ht="15.75" customHeight="1">
      <c r="A13" s="275" t="s">
        <v>641</v>
      </c>
      <c r="B13" s="275" t="s">
        <v>642</v>
      </c>
      <c r="C13" s="274">
        <v>33912488.33</v>
      </c>
      <c r="D13" s="274">
        <v>46087512</v>
      </c>
      <c r="E13" s="274">
        <v>46087511.67</v>
      </c>
      <c r="F13" s="386">
        <f t="shared" si="0"/>
        <v>135.90129754421355</v>
      </c>
      <c r="G13" s="386">
        <f>E13/D13*100</f>
        <v>99.9999992839709</v>
      </c>
      <c r="H13" s="138"/>
    </row>
    <row r="14" spans="1:8" s="139" customFormat="1" ht="15.75" customHeight="1">
      <c r="A14" s="275" t="s">
        <v>643</v>
      </c>
      <c r="B14" s="275" t="s">
        <v>644</v>
      </c>
      <c r="C14" s="274">
        <v>12579155</v>
      </c>
      <c r="D14" s="274">
        <v>46087512</v>
      </c>
      <c r="E14" s="274">
        <v>46087511.67</v>
      </c>
      <c r="F14" s="386">
        <f t="shared" si="0"/>
        <v>366.38002846773094</v>
      </c>
      <c r="G14" s="386">
        <f>E14/D14*100</f>
        <v>99.9999992839709</v>
      </c>
      <c r="H14" s="138"/>
    </row>
    <row r="15" spans="1:8" s="284" customFormat="1" ht="15.75" customHeight="1">
      <c r="A15" s="314">
        <v>8422</v>
      </c>
      <c r="B15" s="171" t="s">
        <v>763</v>
      </c>
      <c r="C15" s="315">
        <v>12579155</v>
      </c>
      <c r="D15" s="50" t="s">
        <v>311</v>
      </c>
      <c r="E15" s="283">
        <v>46087511.67</v>
      </c>
      <c r="F15" s="388">
        <f t="shared" si="0"/>
        <v>366.38002846773094</v>
      </c>
      <c r="G15" s="386">
        <v>0</v>
      </c>
      <c r="H15" s="138"/>
    </row>
    <row r="16" spans="1:8" s="139" customFormat="1" ht="15.75" customHeight="1">
      <c r="A16" s="275" t="s">
        <v>646</v>
      </c>
      <c r="B16" s="275" t="s">
        <v>647</v>
      </c>
      <c r="C16" s="274">
        <v>21333333.33</v>
      </c>
      <c r="D16" s="274">
        <v>0</v>
      </c>
      <c r="E16" s="274">
        <v>0</v>
      </c>
      <c r="F16" s="386">
        <v>0</v>
      </c>
      <c r="G16" s="386">
        <v>0</v>
      </c>
      <c r="H16" s="138"/>
    </row>
    <row r="17" spans="1:8" s="139" customFormat="1" ht="15.75" customHeight="1">
      <c r="A17" s="50" t="s">
        <v>648</v>
      </c>
      <c r="B17" s="47" t="s">
        <v>649</v>
      </c>
      <c r="C17" s="283">
        <v>21333333.33</v>
      </c>
      <c r="D17" s="50" t="s">
        <v>311</v>
      </c>
      <c r="E17" s="50">
        <v>0</v>
      </c>
      <c r="F17" s="390">
        <v>0</v>
      </c>
      <c r="G17" s="390">
        <v>0</v>
      </c>
      <c r="H17" s="138"/>
    </row>
    <row r="18" spans="1:8" s="139" customFormat="1" ht="15.75" customHeight="1">
      <c r="A18" s="163"/>
      <c r="B18" s="164"/>
      <c r="C18" s="165"/>
      <c r="D18" s="165"/>
      <c r="E18" s="165"/>
      <c r="F18" s="166"/>
      <c r="G18" s="166"/>
      <c r="H18" s="138"/>
    </row>
    <row r="19" spans="1:8" s="50" customFormat="1" ht="15.75" customHeight="1">
      <c r="A19" s="382" t="s">
        <v>650</v>
      </c>
      <c r="B19" s="383" t="s">
        <v>944</v>
      </c>
      <c r="C19" s="384">
        <v>817046.63</v>
      </c>
      <c r="D19" s="384">
        <v>8988759</v>
      </c>
      <c r="E19" s="384">
        <v>2539911.98</v>
      </c>
      <c r="F19" s="385">
        <f>E19/C19*100</f>
        <v>310.8649967750311</v>
      </c>
      <c r="G19" s="385">
        <f aca="true" t="shared" si="1" ref="G19:G26">E19/D19*100</f>
        <v>28.25653663648119</v>
      </c>
      <c r="H19" s="97"/>
    </row>
    <row r="20" spans="1:8" s="50" customFormat="1" ht="15.75" customHeight="1">
      <c r="A20" s="275" t="s">
        <v>652</v>
      </c>
      <c r="B20" s="273" t="s">
        <v>653</v>
      </c>
      <c r="C20" s="274">
        <v>817046.63</v>
      </c>
      <c r="D20" s="274">
        <v>7648759</v>
      </c>
      <c r="E20" s="274">
        <v>1206578.66</v>
      </c>
      <c r="F20" s="386">
        <f>E20/C20*100</f>
        <v>147.67561797543917</v>
      </c>
      <c r="G20" s="386">
        <f t="shared" si="1"/>
        <v>15.77482909319015</v>
      </c>
      <c r="H20" s="97"/>
    </row>
    <row r="21" spans="1:8" s="50" customFormat="1" ht="14.25" customHeight="1">
      <c r="A21" s="275" t="s">
        <v>654</v>
      </c>
      <c r="B21" s="273" t="s">
        <v>655</v>
      </c>
      <c r="C21" s="274">
        <v>817046.63</v>
      </c>
      <c r="D21" s="274">
        <v>7148759</v>
      </c>
      <c r="E21" s="274">
        <v>706890.73</v>
      </c>
      <c r="F21" s="386">
        <f>E21/C21*100</f>
        <v>86.51779519609548</v>
      </c>
      <c r="G21" s="386">
        <f t="shared" si="1"/>
        <v>9.888299913313626</v>
      </c>
      <c r="H21" s="97"/>
    </row>
    <row r="22" spans="1:8" s="50" customFormat="1" ht="15.75" customHeight="1">
      <c r="A22" s="50" t="s">
        <v>656</v>
      </c>
      <c r="B22" s="387" t="s">
        <v>655</v>
      </c>
      <c r="C22" s="283">
        <v>817046.63</v>
      </c>
      <c r="D22" s="50" t="s">
        <v>311</v>
      </c>
      <c r="E22" s="283">
        <v>706890.73</v>
      </c>
      <c r="F22" s="388">
        <f>E22/C22*100</f>
        <v>86.51779519609548</v>
      </c>
      <c r="G22" s="388">
        <v>0</v>
      </c>
      <c r="H22" s="170"/>
    </row>
    <row r="23" spans="1:8" s="50" customFormat="1" ht="12.75">
      <c r="A23" s="275" t="s">
        <v>657</v>
      </c>
      <c r="B23" s="273" t="s">
        <v>658</v>
      </c>
      <c r="C23" s="274">
        <v>0</v>
      </c>
      <c r="D23" s="274">
        <v>500000</v>
      </c>
      <c r="E23" s="274">
        <v>499687.93</v>
      </c>
      <c r="F23" s="386">
        <v>0</v>
      </c>
      <c r="G23" s="386">
        <f t="shared" si="1"/>
        <v>99.937586</v>
      </c>
      <c r="H23" s="97"/>
    </row>
    <row r="24" spans="1:8" s="50" customFormat="1" ht="12.75">
      <c r="A24" s="50" t="s">
        <v>659</v>
      </c>
      <c r="B24" s="387" t="s">
        <v>660</v>
      </c>
      <c r="C24" s="283">
        <v>0</v>
      </c>
      <c r="D24" s="50" t="s">
        <v>311</v>
      </c>
      <c r="E24" s="283">
        <v>499687.93</v>
      </c>
      <c r="F24" s="388">
        <v>0</v>
      </c>
      <c r="G24" s="388">
        <v>0</v>
      </c>
      <c r="H24" s="97"/>
    </row>
    <row r="25" spans="1:8" s="50" customFormat="1" ht="12.75">
      <c r="A25" s="275" t="s">
        <v>661</v>
      </c>
      <c r="B25" s="273" t="s">
        <v>662</v>
      </c>
      <c r="C25" s="274">
        <v>0</v>
      </c>
      <c r="D25" s="274">
        <v>1340000</v>
      </c>
      <c r="E25" s="274">
        <v>1333333.32</v>
      </c>
      <c r="F25" s="386">
        <v>0</v>
      </c>
      <c r="G25" s="386">
        <f t="shared" si="1"/>
        <v>99.50248656716418</v>
      </c>
      <c r="H25" s="97"/>
    </row>
    <row r="26" spans="1:8" s="50" customFormat="1" ht="30" customHeight="1">
      <c r="A26" s="275" t="s">
        <v>663</v>
      </c>
      <c r="B26" s="273" t="s">
        <v>765</v>
      </c>
      <c r="C26" s="274">
        <v>0</v>
      </c>
      <c r="D26" s="274">
        <v>1340000</v>
      </c>
      <c r="E26" s="274">
        <v>1333333.32</v>
      </c>
      <c r="F26" s="386">
        <v>0</v>
      </c>
      <c r="G26" s="386">
        <f t="shared" si="1"/>
        <v>99.50248656716418</v>
      </c>
      <c r="H26" s="97"/>
    </row>
    <row r="27" spans="1:8" s="50" customFormat="1" ht="19.5" customHeight="1">
      <c r="A27" s="50" t="s">
        <v>665</v>
      </c>
      <c r="B27" s="387" t="s">
        <v>666</v>
      </c>
      <c r="C27" s="50">
        <v>0</v>
      </c>
      <c r="D27" s="50" t="s">
        <v>311</v>
      </c>
      <c r="E27" s="283">
        <v>1333333.32</v>
      </c>
      <c r="F27" s="388">
        <v>0</v>
      </c>
      <c r="G27" s="388">
        <v>0</v>
      </c>
      <c r="H27" s="97"/>
    </row>
    <row r="28" spans="2:7" s="16" customFormat="1" ht="19.5" customHeight="1" thickBot="1">
      <c r="B28" s="307"/>
      <c r="C28" s="308"/>
      <c r="D28" s="308"/>
      <c r="E28" s="308"/>
      <c r="F28" s="309"/>
      <c r="G28" s="310"/>
    </row>
    <row r="29" spans="1:7" ht="12.75" customHeight="1">
      <c r="A29" s="16"/>
      <c r="B29" s="11"/>
      <c r="C29" s="59"/>
      <c r="D29" s="59"/>
      <c r="E29" s="59"/>
      <c r="F29" s="58"/>
      <c r="G29" s="57"/>
    </row>
    <row r="30" spans="1:7" ht="16.5" thickBot="1">
      <c r="A30" s="16"/>
      <c r="B30" s="140" t="s">
        <v>48</v>
      </c>
      <c r="C30" s="141">
        <f>C9-C19</f>
        <v>33128784.640000004</v>
      </c>
      <c r="D30" s="141">
        <f>D9-D19</f>
        <v>37098753</v>
      </c>
      <c r="E30" s="141">
        <f>E9-E19</f>
        <v>43547599.690000005</v>
      </c>
      <c r="F30" s="142">
        <f>E30/C30*100</f>
        <v>131.4494333650267</v>
      </c>
      <c r="G30" s="143">
        <f>E30/D30*100</f>
        <v>117.38292036392708</v>
      </c>
    </row>
    <row r="31" spans="1:7" ht="15.75">
      <c r="A31" s="50"/>
      <c r="B31" s="311"/>
      <c r="C31" s="312"/>
      <c r="D31" s="312"/>
      <c r="E31" s="312"/>
      <c r="F31" s="313"/>
      <c r="G31" s="313"/>
    </row>
    <row r="32" spans="1:7" ht="15.75">
      <c r="A32" s="50"/>
      <c r="B32" s="303"/>
      <c r="C32" s="304"/>
      <c r="D32" s="304"/>
      <c r="E32" s="304"/>
      <c r="F32" s="305"/>
      <c r="G32" s="305"/>
    </row>
    <row r="33" spans="1:7" ht="8.25" customHeight="1">
      <c r="A33" s="50"/>
      <c r="B33" s="50"/>
      <c r="C33" s="283"/>
      <c r="D33" s="283"/>
      <c r="E33" s="283"/>
      <c r="F33" s="50"/>
      <c r="G33" s="50"/>
    </row>
    <row r="34" spans="1:7" ht="8.25" customHeight="1">
      <c r="A34" s="50"/>
      <c r="B34" s="50"/>
      <c r="C34" s="283"/>
      <c r="D34" s="283"/>
      <c r="E34" s="283"/>
      <c r="F34" s="50"/>
      <c r="G34" s="50"/>
    </row>
    <row r="35" spans="1:7" ht="8.25" customHeight="1">
      <c r="A35" s="50"/>
      <c r="B35" s="50"/>
      <c r="C35" s="283"/>
      <c r="D35" s="283"/>
      <c r="E35" s="283"/>
      <c r="F35" s="50"/>
      <c r="G35" s="50"/>
    </row>
    <row r="36" spans="1:7" ht="8.25" customHeight="1">
      <c r="A36" s="50"/>
      <c r="B36" s="50"/>
      <c r="C36" s="283"/>
      <c r="D36" s="283"/>
      <c r="E36" s="283"/>
      <c r="F36" s="50"/>
      <c r="G36" s="50"/>
    </row>
    <row r="37" spans="1:7" ht="8.25" customHeight="1">
      <c r="A37" s="50"/>
      <c r="B37" s="50"/>
      <c r="C37" s="283"/>
      <c r="D37" s="283"/>
      <c r="E37" s="283"/>
      <c r="F37" s="50"/>
      <c r="G37" s="50"/>
    </row>
    <row r="38" spans="1:7" ht="8.25" customHeight="1">
      <c r="A38" s="50"/>
      <c r="B38" s="50"/>
      <c r="C38" s="283"/>
      <c r="D38" s="283"/>
      <c r="E38" s="283"/>
      <c r="F38" s="50"/>
      <c r="G38" s="50"/>
    </row>
    <row r="39" spans="1:7" ht="8.25" customHeight="1">
      <c r="A39" s="50"/>
      <c r="B39" s="50"/>
      <c r="C39" s="283"/>
      <c r="D39" s="283"/>
      <c r="E39" s="283"/>
      <c r="F39" s="50"/>
      <c r="G39" s="50"/>
    </row>
    <row r="40" spans="1:7" ht="8.25" customHeight="1">
      <c r="A40" s="50"/>
      <c r="B40" s="50"/>
      <c r="C40" s="283"/>
      <c r="D40" s="283"/>
      <c r="E40" s="283"/>
      <c r="F40" s="50"/>
      <c r="G40" s="50"/>
    </row>
    <row r="41" spans="1:7" ht="8.25" customHeight="1">
      <c r="A41" s="50"/>
      <c r="B41" s="50"/>
      <c r="C41" s="283"/>
      <c r="D41" s="283"/>
      <c r="E41" s="283"/>
      <c r="F41" s="50"/>
      <c r="G41" s="50"/>
    </row>
    <row r="42" spans="1:7" ht="8.25" customHeight="1">
      <c r="A42" s="50"/>
      <c r="B42" s="50"/>
      <c r="C42" s="283"/>
      <c r="D42" s="283"/>
      <c r="E42" s="283"/>
      <c r="F42" s="50"/>
      <c r="G42" s="50"/>
    </row>
    <row r="43" spans="1:7" ht="8.25" customHeight="1">
      <c r="A43" s="50"/>
      <c r="B43" s="50"/>
      <c r="C43" s="283"/>
      <c r="D43" s="283"/>
      <c r="E43" s="283"/>
      <c r="F43" s="50"/>
      <c r="G43" s="50"/>
    </row>
    <row r="44" spans="1:7" ht="8.25" customHeight="1">
      <c r="A44" s="50"/>
      <c r="B44" s="50"/>
      <c r="C44" s="283"/>
      <c r="D44" s="283"/>
      <c r="E44" s="283"/>
      <c r="F44" s="50"/>
      <c r="G44" s="50"/>
    </row>
    <row r="45" spans="1:7" ht="8.25" customHeight="1">
      <c r="A45" s="50"/>
      <c r="B45" s="50"/>
      <c r="C45" s="283"/>
      <c r="D45" s="283"/>
      <c r="E45" s="283"/>
      <c r="F45" s="50"/>
      <c r="G45" s="50"/>
    </row>
    <row r="46" spans="1:7" ht="8.25" customHeight="1">
      <c r="A46" s="50"/>
      <c r="B46" s="50"/>
      <c r="C46" s="283"/>
      <c r="D46" s="283"/>
      <c r="E46" s="283"/>
      <c r="F46" s="50"/>
      <c r="G46" s="50"/>
    </row>
  </sheetData>
  <sheetProtection/>
  <mergeCells count="1">
    <mergeCell ref="B5:B6"/>
  </mergeCells>
  <printOptions/>
  <pageMargins left="0.7874015748031497" right="0.3937007874015748" top="0.9055118110236221" bottom="0.5118110236220472" header="0.7086614173228347" footer="0.5118110236220472"/>
  <pageSetup horizontalDpi="600" verticalDpi="600" orientation="landscape" paperSize="9" scale="81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9">
      <selection activeCell="B16" sqref="B16"/>
    </sheetView>
  </sheetViews>
  <sheetFormatPr defaultColWidth="9.140625" defaultRowHeight="12.75"/>
  <cols>
    <col min="1" max="1" width="12.140625" style="0" customWidth="1"/>
    <col min="2" max="2" width="84.8515625" style="0" customWidth="1"/>
    <col min="3" max="5" width="16.7109375" style="0" customWidth="1"/>
    <col min="6" max="6" width="8.28125" style="320" customWidth="1"/>
    <col min="7" max="7" width="8.00390625" style="320" customWidth="1"/>
  </cols>
  <sheetData>
    <row r="1" spans="1:6" ht="18">
      <c r="A1" s="365" t="s">
        <v>757</v>
      </c>
      <c r="B1" s="9"/>
      <c r="C1" s="306"/>
      <c r="D1" s="306"/>
      <c r="E1" s="306"/>
      <c r="F1" s="321"/>
    </row>
    <row r="2" spans="1:6" ht="9" customHeight="1" thickBot="1">
      <c r="A2" s="271"/>
      <c r="B2" s="9"/>
      <c r="C2" s="322"/>
      <c r="D2" s="322"/>
      <c r="E2" s="322"/>
      <c r="F2" s="319"/>
    </row>
    <row r="3" spans="1:7" ht="14.25">
      <c r="A3" s="89" t="s">
        <v>43</v>
      </c>
      <c r="B3" s="643" t="s">
        <v>62</v>
      </c>
      <c r="C3" s="268" t="s">
        <v>92</v>
      </c>
      <c r="D3" s="267" t="s">
        <v>1</v>
      </c>
      <c r="E3" s="268" t="s">
        <v>92</v>
      </c>
      <c r="F3" s="318" t="s">
        <v>91</v>
      </c>
      <c r="G3" s="317" t="s">
        <v>91</v>
      </c>
    </row>
    <row r="4" spans="1:7" ht="15" thickBot="1">
      <c r="A4" s="90" t="s">
        <v>44</v>
      </c>
      <c r="B4" s="644"/>
      <c r="C4" s="266" t="s">
        <v>284</v>
      </c>
      <c r="D4" s="265" t="s">
        <v>869</v>
      </c>
      <c r="E4" s="266" t="s">
        <v>870</v>
      </c>
      <c r="F4" s="316" t="s">
        <v>65</v>
      </c>
      <c r="G4" s="354" t="s">
        <v>64</v>
      </c>
    </row>
    <row r="5" spans="1:7" ht="12.75">
      <c r="A5" s="36" t="s">
        <v>52</v>
      </c>
      <c r="B5" s="39">
        <v>2</v>
      </c>
      <c r="C5" s="55">
        <v>5</v>
      </c>
      <c r="D5" s="54">
        <v>4</v>
      </c>
      <c r="E5" s="55">
        <v>5</v>
      </c>
      <c r="F5" s="54">
        <v>6</v>
      </c>
      <c r="G5" s="355">
        <v>7</v>
      </c>
    </row>
    <row r="6" spans="1:6" ht="6.75" customHeight="1">
      <c r="A6" s="271"/>
      <c r="B6" s="9"/>
      <c r="C6" s="283"/>
      <c r="D6" s="283"/>
      <c r="E6" s="283"/>
      <c r="F6" s="356"/>
    </row>
    <row r="7" spans="1:7" ht="15">
      <c r="A7" s="277" t="s">
        <v>636</v>
      </c>
      <c r="B7" s="277" t="s">
        <v>637</v>
      </c>
      <c r="C7" s="276">
        <v>33945831.27</v>
      </c>
      <c r="D7" s="276">
        <f>+D12</f>
        <v>46087512</v>
      </c>
      <c r="E7" s="276">
        <f>+E12</f>
        <v>46087511.67</v>
      </c>
      <c r="F7" s="357">
        <v>0</v>
      </c>
      <c r="G7" s="357">
        <f>E7/D7*100</f>
        <v>99.9999992839709</v>
      </c>
    </row>
    <row r="8" spans="1:7" ht="12.75">
      <c r="A8" s="275" t="s">
        <v>638</v>
      </c>
      <c r="B8" s="275" t="s">
        <v>127</v>
      </c>
      <c r="C8" s="274">
        <v>33342.94</v>
      </c>
      <c r="D8" s="274">
        <v>0</v>
      </c>
      <c r="E8" s="274">
        <v>0</v>
      </c>
      <c r="F8" s="358">
        <v>0</v>
      </c>
      <c r="G8" s="363">
        <v>0</v>
      </c>
    </row>
    <row r="9" spans="1:7" ht="12.75">
      <c r="A9" s="275" t="s">
        <v>639</v>
      </c>
      <c r="B9" s="275" t="s">
        <v>128</v>
      </c>
      <c r="C9" s="274">
        <v>33342.94</v>
      </c>
      <c r="D9" s="274">
        <v>0</v>
      </c>
      <c r="E9" s="274">
        <v>0</v>
      </c>
      <c r="F9" s="358">
        <v>0</v>
      </c>
      <c r="G9" s="363">
        <v>0</v>
      </c>
    </row>
    <row r="10" spans="1:7" ht="12.75">
      <c r="A10" s="50" t="s">
        <v>640</v>
      </c>
      <c r="B10" s="47" t="s">
        <v>129</v>
      </c>
      <c r="C10" s="283">
        <v>33342.94</v>
      </c>
      <c r="D10" s="283" t="s">
        <v>311</v>
      </c>
      <c r="E10" s="283">
        <v>0</v>
      </c>
      <c r="F10" s="359">
        <v>0</v>
      </c>
      <c r="G10" s="362">
        <v>0</v>
      </c>
    </row>
    <row r="11" spans="1:7" ht="38.25">
      <c r="A11" s="351">
        <v>818120</v>
      </c>
      <c r="B11" s="350" t="s">
        <v>761</v>
      </c>
      <c r="C11" s="349">
        <v>33342.94</v>
      </c>
      <c r="D11" s="349"/>
      <c r="E11" s="349">
        <v>0</v>
      </c>
      <c r="F11" s="360"/>
      <c r="G11" s="364"/>
    </row>
    <row r="12" spans="1:7" ht="12.75">
      <c r="A12" s="275" t="s">
        <v>641</v>
      </c>
      <c r="B12" s="275" t="s">
        <v>642</v>
      </c>
      <c r="C12" s="274">
        <v>33912488.33</v>
      </c>
      <c r="D12" s="274">
        <v>46087512</v>
      </c>
      <c r="E12" s="274">
        <v>46087511.67</v>
      </c>
      <c r="F12" s="358">
        <f>E12/C12*100</f>
        <v>135.90129754421355</v>
      </c>
      <c r="G12" s="363">
        <f>E12/D12*100</f>
        <v>99.9999992839709</v>
      </c>
    </row>
    <row r="13" spans="1:7" ht="12.75">
      <c r="A13" s="275" t="s">
        <v>643</v>
      </c>
      <c r="B13" s="275" t="s">
        <v>644</v>
      </c>
      <c r="C13" s="274">
        <v>12579155</v>
      </c>
      <c r="D13" s="274">
        <v>46087512</v>
      </c>
      <c r="E13" s="274">
        <v>46087511.67</v>
      </c>
      <c r="F13" s="358">
        <f>E13/C13*100</f>
        <v>366.38002846773094</v>
      </c>
      <c r="G13" s="363">
        <f>E13/D13*100</f>
        <v>99.9999992839709</v>
      </c>
    </row>
    <row r="14" spans="1:7" ht="12.75">
      <c r="A14" s="314">
        <v>8422</v>
      </c>
      <c r="B14" s="171" t="s">
        <v>763</v>
      </c>
      <c r="C14" s="315">
        <v>12579155</v>
      </c>
      <c r="D14" s="315"/>
      <c r="E14" s="315">
        <v>46087511.67</v>
      </c>
      <c r="F14" s="359">
        <f>E14/C14*100</f>
        <v>366.38002846773094</v>
      </c>
      <c r="G14" s="362">
        <v>0</v>
      </c>
    </row>
    <row r="15" spans="1:7" ht="51">
      <c r="A15" s="351">
        <v>842220</v>
      </c>
      <c r="B15" s="350" t="s">
        <v>949</v>
      </c>
      <c r="C15" s="349">
        <v>12579155</v>
      </c>
      <c r="D15" s="349" t="s">
        <v>311</v>
      </c>
      <c r="E15" s="349">
        <v>46087511.67</v>
      </c>
      <c r="F15" s="360">
        <f>E15/C15*100</f>
        <v>366.38002846773094</v>
      </c>
      <c r="G15" s="364">
        <v>0</v>
      </c>
    </row>
    <row r="16" spans="1:7" ht="12.75">
      <c r="A16" s="50"/>
      <c r="B16" s="47" t="s">
        <v>645</v>
      </c>
      <c r="C16" s="283"/>
      <c r="D16" s="283"/>
      <c r="E16" s="283"/>
      <c r="F16" s="359"/>
      <c r="G16" s="356"/>
    </row>
    <row r="17" spans="1:7" ht="12.75">
      <c r="A17" s="275" t="s">
        <v>646</v>
      </c>
      <c r="B17" s="275" t="s">
        <v>647</v>
      </c>
      <c r="C17" s="274">
        <v>21333333.33</v>
      </c>
      <c r="D17" s="274">
        <v>0</v>
      </c>
      <c r="E17" s="274">
        <v>0</v>
      </c>
      <c r="F17" s="358">
        <v>0</v>
      </c>
      <c r="G17" s="363">
        <v>0</v>
      </c>
    </row>
    <row r="18" spans="1:7" ht="12.75">
      <c r="A18" s="50" t="s">
        <v>648</v>
      </c>
      <c r="B18" s="47" t="s">
        <v>649</v>
      </c>
      <c r="C18" s="283">
        <v>21333333.33</v>
      </c>
      <c r="D18" s="283" t="s">
        <v>311</v>
      </c>
      <c r="E18" s="283">
        <v>0</v>
      </c>
      <c r="F18" s="359">
        <v>0</v>
      </c>
      <c r="G18" s="356">
        <v>0</v>
      </c>
    </row>
    <row r="19" spans="1:7" ht="51">
      <c r="A19" s="351">
        <v>844320</v>
      </c>
      <c r="B19" s="350" t="s">
        <v>762</v>
      </c>
      <c r="C19" s="349">
        <v>21333333.33</v>
      </c>
      <c r="D19" s="349" t="s">
        <v>311</v>
      </c>
      <c r="E19" s="349">
        <v>0</v>
      </c>
      <c r="F19" s="360">
        <v>0</v>
      </c>
      <c r="G19" s="364">
        <v>0</v>
      </c>
    </row>
    <row r="20" spans="1:7" ht="7.5" customHeight="1">
      <c r="A20" s="163"/>
      <c r="B20" s="164"/>
      <c r="C20" s="165"/>
      <c r="D20" s="165"/>
      <c r="E20" s="165"/>
      <c r="F20" s="361"/>
      <c r="G20" s="356"/>
    </row>
    <row r="21" spans="1:7" ht="15">
      <c r="A21" s="277" t="s">
        <v>650</v>
      </c>
      <c r="B21" s="277" t="s">
        <v>651</v>
      </c>
      <c r="C21" s="276">
        <v>817046.63</v>
      </c>
      <c r="D21" s="276">
        <f>+D22+D31</f>
        <v>8988759</v>
      </c>
      <c r="E21" s="276">
        <f>+E22+E31</f>
        <v>2539911.98</v>
      </c>
      <c r="F21" s="357">
        <f>E21/C21*100</f>
        <v>310.8649967750311</v>
      </c>
      <c r="G21" s="357">
        <f>E21/D21*100</f>
        <v>28.25653663648119</v>
      </c>
    </row>
    <row r="22" spans="1:7" ht="12.75">
      <c r="A22" s="275" t="s">
        <v>652</v>
      </c>
      <c r="B22" s="275" t="s">
        <v>653</v>
      </c>
      <c r="C22" s="274">
        <v>817046.63</v>
      </c>
      <c r="D22" s="274">
        <v>7648759</v>
      </c>
      <c r="E22" s="274">
        <v>1206578.66</v>
      </c>
      <c r="F22" s="358">
        <f>E22/C22*100</f>
        <v>147.67561797543917</v>
      </c>
      <c r="G22" s="363">
        <f>E22/D22*100</f>
        <v>15.77482909319015</v>
      </c>
    </row>
    <row r="23" spans="1:7" ht="12.75">
      <c r="A23" s="275" t="s">
        <v>654</v>
      </c>
      <c r="B23" s="275" t="s">
        <v>655</v>
      </c>
      <c r="C23" s="274">
        <v>817046.63</v>
      </c>
      <c r="D23" s="274">
        <v>7148759</v>
      </c>
      <c r="E23" s="274">
        <v>706890.73</v>
      </c>
      <c r="F23" s="358">
        <f>E23/C23*100</f>
        <v>86.51779519609548</v>
      </c>
      <c r="G23" s="363">
        <f>E23/D23*100</f>
        <v>9.888299913313626</v>
      </c>
    </row>
    <row r="24" spans="1:7" ht="12.75">
      <c r="A24" s="50" t="s">
        <v>656</v>
      </c>
      <c r="B24" s="47" t="s">
        <v>655</v>
      </c>
      <c r="C24" s="283">
        <v>817046.63</v>
      </c>
      <c r="D24" s="283" t="s">
        <v>311</v>
      </c>
      <c r="E24" s="283">
        <v>706890.73</v>
      </c>
      <c r="F24" s="359">
        <f>E24/C24*100</f>
        <v>86.51779519609548</v>
      </c>
      <c r="G24" s="356">
        <v>0</v>
      </c>
    </row>
    <row r="25" spans="1:7" ht="12.75">
      <c r="A25" s="351">
        <v>532120</v>
      </c>
      <c r="B25" s="350" t="s">
        <v>764</v>
      </c>
      <c r="C25" s="349"/>
      <c r="D25" s="349"/>
      <c r="E25" s="349"/>
      <c r="F25" s="360"/>
      <c r="G25" s="364"/>
    </row>
    <row r="26" spans="1:7" ht="25.5">
      <c r="A26" s="351"/>
      <c r="B26" s="348" t="s">
        <v>766</v>
      </c>
      <c r="C26" s="349">
        <v>507500</v>
      </c>
      <c r="D26" s="349"/>
      <c r="E26" s="349">
        <v>400000</v>
      </c>
      <c r="F26" s="344">
        <v>0</v>
      </c>
      <c r="G26" s="364">
        <v>0</v>
      </c>
    </row>
    <row r="27" spans="1:7" ht="54.75" customHeight="1">
      <c r="A27" s="351"/>
      <c r="B27" s="348" t="s">
        <v>767</v>
      </c>
      <c r="C27" s="349">
        <v>309567</v>
      </c>
      <c r="D27" s="349"/>
      <c r="E27" s="349">
        <v>306890.73</v>
      </c>
      <c r="F27" s="344">
        <v>0</v>
      </c>
      <c r="G27" s="364">
        <v>0</v>
      </c>
    </row>
    <row r="28" spans="1:7" ht="12.75">
      <c r="A28" s="275" t="s">
        <v>657</v>
      </c>
      <c r="B28" s="275" t="s">
        <v>658</v>
      </c>
      <c r="C28" s="274">
        <v>0</v>
      </c>
      <c r="D28" s="274">
        <v>500000</v>
      </c>
      <c r="E28" s="274">
        <v>499687.93</v>
      </c>
      <c r="F28" s="358">
        <v>0</v>
      </c>
      <c r="G28" s="363">
        <f>E28/D28*100</f>
        <v>99.937586</v>
      </c>
    </row>
    <row r="29" spans="1:7" ht="12.75">
      <c r="A29" s="50" t="s">
        <v>659</v>
      </c>
      <c r="B29" s="47" t="s">
        <v>660</v>
      </c>
      <c r="C29" s="283">
        <v>0</v>
      </c>
      <c r="D29" s="283" t="s">
        <v>311</v>
      </c>
      <c r="E29" s="283">
        <v>499687.93</v>
      </c>
      <c r="F29" s="359">
        <v>0</v>
      </c>
      <c r="G29" s="356">
        <v>0</v>
      </c>
    </row>
    <row r="30" spans="1:7" ht="51">
      <c r="A30" s="351">
        <v>534120</v>
      </c>
      <c r="B30" s="394" t="s">
        <v>948</v>
      </c>
      <c r="C30" s="349">
        <v>0</v>
      </c>
      <c r="D30" s="349"/>
      <c r="E30" s="349">
        <v>499687.93</v>
      </c>
      <c r="F30" s="344">
        <v>0</v>
      </c>
      <c r="G30" s="364">
        <v>0</v>
      </c>
    </row>
    <row r="31" spans="1:7" ht="12.75">
      <c r="A31" s="275" t="s">
        <v>661</v>
      </c>
      <c r="B31" s="275" t="s">
        <v>662</v>
      </c>
      <c r="C31" s="274">
        <v>0</v>
      </c>
      <c r="D31" s="274">
        <v>1340000</v>
      </c>
      <c r="E31" s="274">
        <v>1333333.32</v>
      </c>
      <c r="F31" s="358">
        <v>0</v>
      </c>
      <c r="G31" s="363">
        <f>E31/D31*100</f>
        <v>99.50248656716418</v>
      </c>
    </row>
    <row r="32" spans="1:7" ht="12.75">
      <c r="A32" s="275" t="s">
        <v>663</v>
      </c>
      <c r="B32" s="275" t="s">
        <v>664</v>
      </c>
      <c r="C32" s="274">
        <v>0</v>
      </c>
      <c r="D32" s="274">
        <v>1340000</v>
      </c>
      <c r="E32" s="274">
        <v>1333333.32</v>
      </c>
      <c r="F32" s="358">
        <v>0</v>
      </c>
      <c r="G32" s="363">
        <f>E32/D32*100</f>
        <v>99.50248656716418</v>
      </c>
    </row>
    <row r="33" spans="1:7" ht="12.75">
      <c r="A33" s="50" t="s">
        <v>665</v>
      </c>
      <c r="B33" s="47" t="s">
        <v>666</v>
      </c>
      <c r="C33" s="283">
        <v>0</v>
      </c>
      <c r="D33" s="283" t="s">
        <v>311</v>
      </c>
      <c r="E33" s="283">
        <v>1333333.32</v>
      </c>
      <c r="F33" s="359">
        <v>0</v>
      </c>
      <c r="G33" s="356">
        <v>0</v>
      </c>
    </row>
    <row r="34" spans="1:7" ht="38.25">
      <c r="A34" s="346">
        <v>544320</v>
      </c>
      <c r="B34" s="393" t="s">
        <v>947</v>
      </c>
      <c r="C34" s="347">
        <v>0</v>
      </c>
      <c r="D34" s="345"/>
      <c r="E34" s="347">
        <v>1333333.32</v>
      </c>
      <c r="F34" s="344">
        <v>0</v>
      </c>
      <c r="G34" s="364">
        <v>0</v>
      </c>
    </row>
    <row r="38" ht="15.75">
      <c r="A38" s="365" t="s">
        <v>768</v>
      </c>
    </row>
    <row r="39" ht="13.5" thickBot="1"/>
    <row r="40" spans="1:7" ht="14.25">
      <c r="A40" s="89" t="s">
        <v>792</v>
      </c>
      <c r="B40" s="643" t="s">
        <v>770</v>
      </c>
      <c r="C40" s="268" t="s">
        <v>92</v>
      </c>
      <c r="D40" s="267" t="s">
        <v>1</v>
      </c>
      <c r="E40" s="268" t="s">
        <v>92</v>
      </c>
      <c r="F40" s="318" t="s">
        <v>91</v>
      </c>
      <c r="G40" s="317" t="s">
        <v>91</v>
      </c>
    </row>
    <row r="41" spans="1:7" ht="15" thickBot="1">
      <c r="A41" s="90" t="s">
        <v>769</v>
      </c>
      <c r="B41" s="644"/>
      <c r="C41" s="266" t="s">
        <v>284</v>
      </c>
      <c r="D41" s="265" t="s">
        <v>869</v>
      </c>
      <c r="E41" s="266" t="s">
        <v>870</v>
      </c>
      <c r="F41" s="316" t="s">
        <v>65</v>
      </c>
      <c r="G41" s="354" t="s">
        <v>64</v>
      </c>
    </row>
    <row r="42" spans="1:7" ht="12.75">
      <c r="A42" s="36" t="s">
        <v>52</v>
      </c>
      <c r="B42" s="39">
        <v>2</v>
      </c>
      <c r="C42" s="55">
        <v>5</v>
      </c>
      <c r="D42" s="54">
        <v>4</v>
      </c>
      <c r="E42" s="55">
        <v>5</v>
      </c>
      <c r="F42" s="54">
        <v>6</v>
      </c>
      <c r="G42" s="355">
        <v>7</v>
      </c>
    </row>
    <row r="44" spans="1:7" ht="15">
      <c r="A44" s="330"/>
      <c r="B44" s="330" t="s">
        <v>772</v>
      </c>
      <c r="C44" s="329">
        <f>+C45+C47</f>
        <v>33945831.269999996</v>
      </c>
      <c r="D44" s="329">
        <f>+D45+D47</f>
        <v>46087512</v>
      </c>
      <c r="E44" s="329">
        <f>+E45+E47</f>
        <v>46087511.67</v>
      </c>
      <c r="F44" s="328">
        <f>E44/C44*100</f>
        <v>135.76780990698657</v>
      </c>
      <c r="G44" s="328">
        <f>E44/D44*100</f>
        <v>99.9999992839709</v>
      </c>
    </row>
    <row r="45" spans="1:7" ht="12.75">
      <c r="A45" s="327" t="s">
        <v>52</v>
      </c>
      <c r="B45" s="326" t="s">
        <v>773</v>
      </c>
      <c r="C45" s="325">
        <v>33342.94</v>
      </c>
      <c r="D45" s="325">
        <v>0</v>
      </c>
      <c r="E45" s="325">
        <v>0</v>
      </c>
      <c r="F45" s="324">
        <v>0</v>
      </c>
      <c r="G45" s="324">
        <v>0</v>
      </c>
    </row>
    <row r="46" spans="1:7" ht="12.75">
      <c r="A46" s="294" t="s">
        <v>774</v>
      </c>
      <c r="B46" s="295" t="s">
        <v>775</v>
      </c>
      <c r="C46" s="296">
        <v>33342.94</v>
      </c>
      <c r="D46" s="296">
        <v>0</v>
      </c>
      <c r="E46" s="296">
        <v>0</v>
      </c>
      <c r="F46" s="323">
        <v>0</v>
      </c>
      <c r="G46" s="323">
        <v>0</v>
      </c>
    </row>
    <row r="47" spans="1:7" ht="12.75">
      <c r="A47" s="327" t="s">
        <v>636</v>
      </c>
      <c r="B47" s="326" t="s">
        <v>776</v>
      </c>
      <c r="C47" s="325">
        <v>33912488.33</v>
      </c>
      <c r="D47" s="325">
        <f>+D48</f>
        <v>46087512</v>
      </c>
      <c r="E47" s="325">
        <f>+E48</f>
        <v>46087511.67</v>
      </c>
      <c r="F47" s="324">
        <f>E47/C47*100</f>
        <v>135.90129754421355</v>
      </c>
      <c r="G47" s="324">
        <f>E47/D47*100</f>
        <v>99.9999992839709</v>
      </c>
    </row>
    <row r="48" spans="1:7" ht="12.75">
      <c r="A48" s="298" t="s">
        <v>777</v>
      </c>
      <c r="B48" s="295" t="s">
        <v>183</v>
      </c>
      <c r="C48" s="296">
        <v>33912488.33</v>
      </c>
      <c r="D48" s="296">
        <v>46087512</v>
      </c>
      <c r="E48" s="296">
        <v>46087511.67</v>
      </c>
      <c r="F48" s="323">
        <f>E48/C48*100</f>
        <v>135.90129754421355</v>
      </c>
      <c r="G48" s="323">
        <f>E48/D48*100</f>
        <v>99.9999992839709</v>
      </c>
    </row>
    <row r="49" spans="1:7" ht="12.75">
      <c r="A49" s="50"/>
      <c r="B49" s="47"/>
      <c r="C49" s="283"/>
      <c r="D49" s="283"/>
      <c r="E49" s="283"/>
      <c r="F49" s="353"/>
      <c r="G49" s="353"/>
    </row>
    <row r="50" spans="1:7" ht="12.75">
      <c r="A50" s="50"/>
      <c r="B50" s="47"/>
      <c r="C50" s="283"/>
      <c r="D50" s="283"/>
      <c r="E50" s="283"/>
      <c r="F50" s="353"/>
      <c r="G50" s="353"/>
    </row>
    <row r="51" spans="1:7" ht="15">
      <c r="A51" s="277"/>
      <c r="B51" s="277" t="s">
        <v>778</v>
      </c>
      <c r="C51" s="276">
        <v>817046.63</v>
      </c>
      <c r="D51" s="276">
        <f>+D52+D54+D57+D59</f>
        <v>8988759</v>
      </c>
      <c r="E51" s="276">
        <f>+E52+E54+E57+E59</f>
        <v>2539911.98</v>
      </c>
      <c r="F51" s="328">
        <f>E51/C51*100</f>
        <v>310.8649967750311</v>
      </c>
      <c r="G51" s="328">
        <f aca="true" t="shared" si="0" ref="G51:G60">E51/D51*100</f>
        <v>28.25653663648119</v>
      </c>
    </row>
    <row r="52" spans="1:7" ht="12.75">
      <c r="A52" s="327" t="s">
        <v>52</v>
      </c>
      <c r="B52" s="326" t="s">
        <v>773</v>
      </c>
      <c r="C52" s="325">
        <v>507500</v>
      </c>
      <c r="D52" s="325">
        <f>+D53</f>
        <v>400000</v>
      </c>
      <c r="E52" s="325">
        <f>+E53</f>
        <v>400000</v>
      </c>
      <c r="F52" s="324">
        <f>E52/C52*100</f>
        <v>78.81773399014779</v>
      </c>
      <c r="G52" s="324">
        <f t="shared" si="0"/>
        <v>100</v>
      </c>
    </row>
    <row r="53" spans="1:7" ht="12.75">
      <c r="A53" s="294" t="s">
        <v>774</v>
      </c>
      <c r="B53" s="295" t="s">
        <v>288</v>
      </c>
      <c r="C53" s="296">
        <v>507500</v>
      </c>
      <c r="D53" s="296">
        <v>400000</v>
      </c>
      <c r="E53" s="296">
        <v>400000</v>
      </c>
      <c r="F53" s="323">
        <f>E53/C53*100</f>
        <v>78.81773399014779</v>
      </c>
      <c r="G53" s="323">
        <f t="shared" si="0"/>
        <v>100</v>
      </c>
    </row>
    <row r="54" spans="1:7" ht="12.75">
      <c r="A54" s="327" t="s">
        <v>585</v>
      </c>
      <c r="B54" s="326" t="s">
        <v>779</v>
      </c>
      <c r="C54" s="325">
        <v>309546.63</v>
      </c>
      <c r="D54" s="325">
        <f>SUM(D55:D56)</f>
        <v>3160685</v>
      </c>
      <c r="E54" s="325">
        <f>SUM(E55:E56)</f>
        <v>306890.73</v>
      </c>
      <c r="F54" s="324">
        <f>E54/C54*100</f>
        <v>99.14200325811979</v>
      </c>
      <c r="G54" s="324">
        <f t="shared" si="0"/>
        <v>9.709627185246235</v>
      </c>
    </row>
    <row r="55" spans="1:7" ht="12.75">
      <c r="A55" s="294" t="s">
        <v>782</v>
      </c>
      <c r="B55" s="295" t="s">
        <v>783</v>
      </c>
      <c r="C55" s="296">
        <v>309546.63</v>
      </c>
      <c r="D55" s="296">
        <v>311000</v>
      </c>
      <c r="E55" s="296">
        <v>306890.73</v>
      </c>
      <c r="F55" s="323">
        <f>E55/C55*100</f>
        <v>99.14200325811979</v>
      </c>
      <c r="G55" s="323">
        <f t="shared" si="0"/>
        <v>98.67869131832798</v>
      </c>
    </row>
    <row r="56" spans="1:7" ht="12.75">
      <c r="A56" s="294" t="s">
        <v>784</v>
      </c>
      <c r="B56" s="295" t="s">
        <v>785</v>
      </c>
      <c r="C56" s="296">
        <v>0</v>
      </c>
      <c r="D56" s="296">
        <v>2849685</v>
      </c>
      <c r="E56" s="296">
        <v>0</v>
      </c>
      <c r="F56" s="323">
        <v>0</v>
      </c>
      <c r="G56" s="323">
        <f t="shared" si="0"/>
        <v>0</v>
      </c>
    </row>
    <row r="57" spans="1:7" ht="12.75">
      <c r="A57" s="327" t="s">
        <v>650</v>
      </c>
      <c r="B57" s="326" t="s">
        <v>787</v>
      </c>
      <c r="C57" s="325">
        <v>0</v>
      </c>
      <c r="D57" s="325">
        <f>+D58</f>
        <v>3588074</v>
      </c>
      <c r="E57" s="325">
        <f>+E58</f>
        <v>0</v>
      </c>
      <c r="F57" s="324">
        <v>0</v>
      </c>
      <c r="G57" s="324">
        <f t="shared" si="0"/>
        <v>0</v>
      </c>
    </row>
    <row r="58" spans="1:7" ht="12.75">
      <c r="A58" s="294" t="s">
        <v>788</v>
      </c>
      <c r="B58" s="295" t="s">
        <v>861</v>
      </c>
      <c r="C58" s="296">
        <v>0</v>
      </c>
      <c r="D58" s="296">
        <v>3588074</v>
      </c>
      <c r="E58" s="296">
        <v>0</v>
      </c>
      <c r="F58" s="323">
        <v>0</v>
      </c>
      <c r="G58" s="323">
        <f t="shared" si="0"/>
        <v>0</v>
      </c>
    </row>
    <row r="59" spans="1:7" ht="12.75">
      <c r="A59" s="327" t="s">
        <v>418</v>
      </c>
      <c r="B59" s="326" t="s">
        <v>789</v>
      </c>
      <c r="C59" s="325">
        <v>0</v>
      </c>
      <c r="D59" s="325">
        <f>+D60</f>
        <v>1840000</v>
      </c>
      <c r="E59" s="325">
        <f>+E60</f>
        <v>1833021.25</v>
      </c>
      <c r="F59" s="324">
        <v>0</v>
      </c>
      <c r="G59" s="324">
        <f t="shared" si="0"/>
        <v>99.62072010869565</v>
      </c>
    </row>
    <row r="60" spans="1:7" ht="12.75">
      <c r="A60" s="294" t="s">
        <v>790</v>
      </c>
      <c r="B60" s="295" t="s">
        <v>862</v>
      </c>
      <c r="C60" s="296">
        <v>0</v>
      </c>
      <c r="D60" s="296">
        <v>1840000</v>
      </c>
      <c r="E60" s="296">
        <v>1833021.25</v>
      </c>
      <c r="F60" s="323">
        <v>0</v>
      </c>
      <c r="G60" s="323">
        <f t="shared" si="0"/>
        <v>99.62072010869565</v>
      </c>
    </row>
    <row r="61" spans="1:7" ht="12.75">
      <c r="A61" s="50"/>
      <c r="B61" s="50"/>
      <c r="C61" s="50"/>
      <c r="D61" s="50"/>
      <c r="E61" s="50"/>
      <c r="F61" s="50"/>
      <c r="G61" s="50"/>
    </row>
    <row r="62" spans="1:7" ht="12.75">
      <c r="A62" s="50"/>
      <c r="B62" s="50"/>
      <c r="C62" s="50"/>
      <c r="D62" s="50"/>
      <c r="E62" s="50"/>
      <c r="F62" s="50"/>
      <c r="G62" s="50"/>
    </row>
    <row r="63" spans="1:7" ht="12.75">
      <c r="A63" s="50"/>
      <c r="B63" s="50"/>
      <c r="C63" s="50"/>
      <c r="D63" s="50"/>
      <c r="E63" s="50"/>
      <c r="F63" s="50"/>
      <c r="G63" s="50"/>
    </row>
    <row r="64" spans="1:7" ht="12.75">
      <c r="A64" s="50"/>
      <c r="B64" s="50"/>
      <c r="C64" s="50"/>
      <c r="D64" s="50"/>
      <c r="E64" s="50"/>
      <c r="F64" s="50"/>
      <c r="G64" s="50"/>
    </row>
    <row r="65" spans="1:7" ht="12.75">
      <c r="A65" s="50"/>
      <c r="B65" s="50"/>
      <c r="C65" s="50"/>
      <c r="D65" s="50"/>
      <c r="E65" s="50"/>
      <c r="F65" s="50"/>
      <c r="G65" s="50"/>
    </row>
    <row r="66" spans="1:7" ht="12.75">
      <c r="A66" s="50"/>
      <c r="B66" s="50"/>
      <c r="C66" s="50"/>
      <c r="D66" s="50"/>
      <c r="E66" s="50"/>
      <c r="F66" s="50"/>
      <c r="G66" s="50"/>
    </row>
    <row r="67" spans="1:7" ht="12.75">
      <c r="A67" s="50"/>
      <c r="B67" s="50"/>
      <c r="C67" s="50"/>
      <c r="D67" s="50"/>
      <c r="E67" s="50"/>
      <c r="F67" s="50"/>
      <c r="G67" s="50"/>
    </row>
    <row r="68" spans="1:7" ht="12.75">
      <c r="A68" s="50"/>
      <c r="B68" s="50"/>
      <c r="C68" s="50"/>
      <c r="D68" s="50"/>
      <c r="E68" s="50"/>
      <c r="F68" s="50"/>
      <c r="G68" s="50"/>
    </row>
    <row r="69" spans="1:7" ht="12.75">
      <c r="A69" s="50"/>
      <c r="B69" s="50"/>
      <c r="C69" s="50"/>
      <c r="D69" s="50"/>
      <c r="E69" s="50"/>
      <c r="F69" s="50"/>
      <c r="G69" s="50"/>
    </row>
    <row r="70" spans="1:7" ht="12.75">
      <c r="A70" s="50"/>
      <c r="B70" s="50"/>
      <c r="C70" s="50"/>
      <c r="D70" s="50"/>
      <c r="E70" s="50"/>
      <c r="F70" s="50"/>
      <c r="G70" s="50"/>
    </row>
    <row r="71" spans="1:7" ht="12.75">
      <c r="A71" s="50"/>
      <c r="B71" s="50"/>
      <c r="C71" s="50"/>
      <c r="D71" s="50"/>
      <c r="E71" s="50"/>
      <c r="F71" s="50"/>
      <c r="G71" s="50"/>
    </row>
    <row r="72" spans="1:7" ht="12.75">
      <c r="A72" s="50"/>
      <c r="B72" s="50"/>
      <c r="C72" s="50"/>
      <c r="D72" s="50"/>
      <c r="E72" s="50"/>
      <c r="F72" s="50"/>
      <c r="G72" s="50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</sheetData>
  <sheetProtection/>
  <mergeCells count="2">
    <mergeCell ref="B3:B4"/>
    <mergeCell ref="B40:B41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scale="80" r:id="rId1"/>
  <headerFooter>
    <oddHeader>&amp;C&amp;P/&amp;N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D17" sqref="D17:G19"/>
    </sheetView>
  </sheetViews>
  <sheetFormatPr defaultColWidth="9.140625" defaultRowHeight="12.75"/>
  <cols>
    <col min="1" max="1" width="11.8515625" style="0" customWidth="1"/>
    <col min="2" max="2" width="84.7109375" style="0" customWidth="1"/>
    <col min="3" max="4" width="16.57421875" style="0" customWidth="1"/>
    <col min="5" max="5" width="16.7109375" style="0" customWidth="1"/>
    <col min="6" max="7" width="7.7109375" style="0" customWidth="1"/>
  </cols>
  <sheetData>
    <row r="2" spans="1:5" ht="18">
      <c r="A2" s="9" t="s">
        <v>72</v>
      </c>
      <c r="C2" s="56"/>
      <c r="D2" s="56"/>
      <c r="E2" s="56"/>
    </row>
    <row r="3" spans="1:5" ht="11.25" customHeight="1">
      <c r="A3" s="9"/>
      <c r="C3" s="56"/>
      <c r="D3" s="56"/>
      <c r="E3" s="56"/>
    </row>
    <row r="4" spans="1:5" ht="16.5" thickBot="1">
      <c r="A4" s="365" t="s">
        <v>771</v>
      </c>
      <c r="C4" s="56"/>
      <c r="D4" s="56"/>
      <c r="E4" s="56"/>
    </row>
    <row r="5" spans="1:7" ht="14.25">
      <c r="A5" s="89" t="s">
        <v>43</v>
      </c>
      <c r="B5" s="643" t="s">
        <v>667</v>
      </c>
      <c r="C5" s="268" t="s">
        <v>92</v>
      </c>
      <c r="D5" s="267" t="s">
        <v>1</v>
      </c>
      <c r="E5" s="268" t="s">
        <v>92</v>
      </c>
      <c r="F5" s="52" t="s">
        <v>91</v>
      </c>
      <c r="G5" s="45" t="s">
        <v>91</v>
      </c>
    </row>
    <row r="6" spans="1:7" ht="15" thickBot="1">
      <c r="A6" s="90" t="s">
        <v>44</v>
      </c>
      <c r="B6" s="648"/>
      <c r="C6" s="266" t="s">
        <v>284</v>
      </c>
      <c r="D6" s="265" t="s">
        <v>869</v>
      </c>
      <c r="E6" s="266" t="s">
        <v>870</v>
      </c>
      <c r="F6" s="133" t="s">
        <v>65</v>
      </c>
      <c r="G6" s="134" t="s">
        <v>64</v>
      </c>
    </row>
    <row r="7" spans="1:7" ht="12.75">
      <c r="A7" s="36" t="s">
        <v>52</v>
      </c>
      <c r="B7" s="39">
        <v>2</v>
      </c>
      <c r="C7" s="55">
        <v>5</v>
      </c>
      <c r="D7" s="54">
        <v>4</v>
      </c>
      <c r="E7" s="55">
        <v>5</v>
      </c>
      <c r="F7" s="54">
        <v>6</v>
      </c>
      <c r="G7" s="51">
        <v>7</v>
      </c>
    </row>
    <row r="8" spans="3:5" ht="12.75">
      <c r="C8" s="56"/>
      <c r="D8" s="56"/>
      <c r="E8" s="56"/>
    </row>
    <row r="9" spans="1:7" ht="15">
      <c r="A9" s="340">
        <v>9</v>
      </c>
      <c r="B9" s="339" t="s">
        <v>184</v>
      </c>
      <c r="C9" s="338">
        <f>C10</f>
        <v>179050.64000000013</v>
      </c>
      <c r="D9" s="384">
        <v>3037465</v>
      </c>
      <c r="E9" s="384">
        <v>3027287.41</v>
      </c>
      <c r="F9" s="343">
        <f>E9/C9*100</f>
        <v>1690.7436968669856</v>
      </c>
      <c r="G9" s="343">
        <f>E9/D9*100</f>
        <v>99.66493144776977</v>
      </c>
    </row>
    <row r="10" spans="1:7" ht="12.75">
      <c r="A10" s="337">
        <v>92</v>
      </c>
      <c r="B10" s="336" t="s">
        <v>55</v>
      </c>
      <c r="C10" s="335">
        <f>+C11</f>
        <v>179050.64000000013</v>
      </c>
      <c r="D10" s="274">
        <v>3037465</v>
      </c>
      <c r="E10" s="274">
        <v>3027287.41</v>
      </c>
      <c r="F10" s="342">
        <f>E10/C10*100</f>
        <v>1690.7436968669856</v>
      </c>
      <c r="G10" s="342">
        <f>E10/D10*100</f>
        <v>99.66493144776977</v>
      </c>
    </row>
    <row r="11" spans="1:7" ht="12.75">
      <c r="A11" s="334">
        <v>922</v>
      </c>
      <c r="B11" s="275" t="s">
        <v>56</v>
      </c>
      <c r="C11" s="335">
        <f>C12+C13</f>
        <v>179050.64000000013</v>
      </c>
      <c r="D11" s="274">
        <v>3037465</v>
      </c>
      <c r="E11" s="274">
        <v>3027287.41</v>
      </c>
      <c r="F11" s="342">
        <f>E11/C11*100</f>
        <v>1690.7436968669856</v>
      </c>
      <c r="G11" s="342">
        <f>E11/D11*100</f>
        <v>99.66493144776977</v>
      </c>
    </row>
    <row r="12" spans="1:7" ht="12.75">
      <c r="A12" s="333">
        <v>9221</v>
      </c>
      <c r="B12" s="46" t="s">
        <v>208</v>
      </c>
      <c r="C12" s="332">
        <v>2435035.04</v>
      </c>
      <c r="D12" s="50" t="s">
        <v>311</v>
      </c>
      <c r="E12" s="283">
        <v>6116250.08</v>
      </c>
      <c r="F12" s="341">
        <f>E12/C12*100</f>
        <v>251.1770869629868</v>
      </c>
      <c r="G12" s="341">
        <v>0</v>
      </c>
    </row>
    <row r="13" spans="1:7" ht="12.75">
      <c r="A13" s="333">
        <v>9222</v>
      </c>
      <c r="B13" s="331" t="s">
        <v>40</v>
      </c>
      <c r="C13" s="332">
        <v>-2255984.4</v>
      </c>
      <c r="D13" s="50" t="s">
        <v>311</v>
      </c>
      <c r="E13" s="283">
        <v>-3088962.67</v>
      </c>
      <c r="F13" s="341">
        <f>E13/C13*100</f>
        <v>136.9230509749979</v>
      </c>
      <c r="G13" s="341">
        <v>0</v>
      </c>
    </row>
    <row r="16" ht="16.5" thickBot="1">
      <c r="A16" s="365" t="s">
        <v>791</v>
      </c>
    </row>
    <row r="17" spans="1:7" ht="14.25">
      <c r="A17" s="89" t="s">
        <v>792</v>
      </c>
      <c r="B17" s="643" t="s">
        <v>770</v>
      </c>
      <c r="C17" s="268" t="s">
        <v>92</v>
      </c>
      <c r="D17" s="267" t="s">
        <v>1</v>
      </c>
      <c r="E17" s="268" t="s">
        <v>92</v>
      </c>
      <c r="F17" s="318" t="s">
        <v>91</v>
      </c>
      <c r="G17" s="317" t="s">
        <v>91</v>
      </c>
    </row>
    <row r="18" spans="1:7" ht="15" thickBot="1">
      <c r="A18" s="90" t="s">
        <v>769</v>
      </c>
      <c r="B18" s="644"/>
      <c r="C18" s="266" t="s">
        <v>284</v>
      </c>
      <c r="D18" s="265" t="s">
        <v>869</v>
      </c>
      <c r="E18" s="266" t="s">
        <v>870</v>
      </c>
      <c r="F18" s="316" t="s">
        <v>65</v>
      </c>
      <c r="G18" s="354" t="s">
        <v>64</v>
      </c>
    </row>
    <row r="19" spans="1:7" ht="12.75">
      <c r="A19" s="36" t="s">
        <v>52</v>
      </c>
      <c r="B19" s="39">
        <v>2</v>
      </c>
      <c r="C19" s="55">
        <v>5</v>
      </c>
      <c r="D19" s="54">
        <v>4</v>
      </c>
      <c r="E19" s="55">
        <v>5</v>
      </c>
      <c r="F19" s="54">
        <v>6</v>
      </c>
      <c r="G19" s="355">
        <v>7</v>
      </c>
    </row>
    <row r="21" spans="1:7" ht="15">
      <c r="A21" s="288"/>
      <c r="B21" s="367" t="s">
        <v>848</v>
      </c>
      <c r="C21" s="276">
        <f>+C25+C27+C32+C41+C44+C46</f>
        <v>179050.63899999997</v>
      </c>
      <c r="D21" s="276">
        <f>+D25+D27+D32+D41+D44+D46+D22</f>
        <v>3037465</v>
      </c>
      <c r="E21" s="276">
        <f>+E25+E27+E32+E41+E44+E46+E22</f>
        <v>3027287.4100000015</v>
      </c>
      <c r="F21" s="368">
        <f>E21/C21*100</f>
        <v>1690.7437063098123</v>
      </c>
      <c r="G21" s="368">
        <f>E21/D21*100</f>
        <v>99.66493144776982</v>
      </c>
    </row>
    <row r="22" spans="1:7" ht="12.75">
      <c r="A22" s="369">
        <v>1</v>
      </c>
      <c r="B22" s="326" t="s">
        <v>773</v>
      </c>
      <c r="C22" s="325">
        <v>0</v>
      </c>
      <c r="D22" s="325">
        <f>SUM(D23:D24)</f>
        <v>131437</v>
      </c>
      <c r="E22" s="325">
        <f>SUM(E23:E24)</f>
        <v>128790.23000000001</v>
      </c>
      <c r="F22" s="324">
        <v>0</v>
      </c>
      <c r="G22" s="324">
        <f>E22/D22*100</f>
        <v>97.98628240145469</v>
      </c>
    </row>
    <row r="23" spans="1:7" ht="12.75">
      <c r="A23" s="298" t="s">
        <v>774</v>
      </c>
      <c r="B23" s="295" t="s">
        <v>288</v>
      </c>
      <c r="C23" s="296">
        <v>0</v>
      </c>
      <c r="D23" s="296">
        <v>73309</v>
      </c>
      <c r="E23" s="296">
        <v>70661.97</v>
      </c>
      <c r="F23" s="323">
        <v>0</v>
      </c>
      <c r="G23" s="323">
        <f>E23/D23*100</f>
        <v>96.38921551242004</v>
      </c>
    </row>
    <row r="24" spans="1:7" ht="12.75">
      <c r="A24" s="298" t="s">
        <v>795</v>
      </c>
      <c r="B24" s="295" t="s">
        <v>796</v>
      </c>
      <c r="C24" s="296">
        <v>0</v>
      </c>
      <c r="D24" s="296">
        <v>58128</v>
      </c>
      <c r="E24" s="296">
        <v>58128.26</v>
      </c>
      <c r="F24" s="323">
        <v>0</v>
      </c>
      <c r="G24" s="323">
        <f>E24/D24*100</f>
        <v>100.0004472887421</v>
      </c>
    </row>
    <row r="25" spans="1:7" ht="12.75">
      <c r="A25" s="369">
        <v>3</v>
      </c>
      <c r="B25" s="326" t="s">
        <v>797</v>
      </c>
      <c r="C25" s="325">
        <f>C26</f>
        <v>108697.39</v>
      </c>
      <c r="D25" s="325">
        <f>D26</f>
        <v>0</v>
      </c>
      <c r="E25" s="325">
        <f>E26</f>
        <v>0</v>
      </c>
      <c r="F25" s="324">
        <v>0</v>
      </c>
      <c r="G25" s="324">
        <v>0</v>
      </c>
    </row>
    <row r="26" spans="1:7" ht="12.75">
      <c r="A26" s="298" t="s">
        <v>798</v>
      </c>
      <c r="B26" s="295" t="s">
        <v>799</v>
      </c>
      <c r="C26" s="296">
        <v>108697.39</v>
      </c>
      <c r="D26" s="296">
        <v>0</v>
      </c>
      <c r="E26" s="296">
        <v>0</v>
      </c>
      <c r="F26" s="323">
        <v>0</v>
      </c>
      <c r="G26" s="323">
        <v>0</v>
      </c>
    </row>
    <row r="27" spans="1:7" ht="12.75">
      <c r="A27" s="369">
        <v>4</v>
      </c>
      <c r="B27" s="326" t="s">
        <v>800</v>
      </c>
      <c r="C27" s="325">
        <f>SUM(C30:C31)</f>
        <v>1001510.689</v>
      </c>
      <c r="D27" s="325">
        <f>SUM(D28:D31)</f>
        <v>2993339</v>
      </c>
      <c r="E27" s="325">
        <f>SUM(E28:E31)</f>
        <v>2993339.46</v>
      </c>
      <c r="F27" s="324">
        <f>E27/C27*100</f>
        <v>298.88242760432485</v>
      </c>
      <c r="G27" s="324">
        <f aca="true" t="shared" si="0" ref="G27:G33">E27/D27*100</f>
        <v>100.0000153674542</v>
      </c>
    </row>
    <row r="28" spans="1:7" ht="12.75">
      <c r="A28" s="298" t="s">
        <v>782</v>
      </c>
      <c r="B28" s="295" t="s">
        <v>783</v>
      </c>
      <c r="C28" s="391"/>
      <c r="D28" s="296">
        <v>540709</v>
      </c>
      <c r="E28" s="296">
        <v>540708.76</v>
      </c>
      <c r="F28" s="323">
        <v>0</v>
      </c>
      <c r="G28" s="323">
        <f t="shared" si="0"/>
        <v>99.99995561383295</v>
      </c>
    </row>
    <row r="29" spans="1:7" ht="12.75">
      <c r="A29" s="298" t="s">
        <v>803</v>
      </c>
      <c r="B29" s="295" t="s">
        <v>290</v>
      </c>
      <c r="C29" s="391"/>
      <c r="D29" s="296">
        <v>424977</v>
      </c>
      <c r="E29" s="296">
        <v>424977.26</v>
      </c>
      <c r="F29" s="323">
        <v>0</v>
      </c>
      <c r="G29" s="323">
        <f t="shared" si="0"/>
        <v>100.00006117978148</v>
      </c>
    </row>
    <row r="30" spans="1:7" ht="12.75">
      <c r="A30" s="298" t="s">
        <v>784</v>
      </c>
      <c r="B30" s="295" t="s">
        <v>785</v>
      </c>
      <c r="C30" s="296">
        <v>1001510.689</v>
      </c>
      <c r="D30" s="296">
        <v>1938127</v>
      </c>
      <c r="E30" s="296">
        <v>1938127.48</v>
      </c>
      <c r="F30" s="323">
        <f>E30/C30*100</f>
        <v>193.52039886216332</v>
      </c>
      <c r="G30" s="323">
        <f t="shared" si="0"/>
        <v>100.00002476617888</v>
      </c>
    </row>
    <row r="31" spans="1:7" ht="12.75">
      <c r="A31" s="298" t="s">
        <v>809</v>
      </c>
      <c r="B31" s="295" t="s">
        <v>810</v>
      </c>
      <c r="C31" s="296">
        <v>0</v>
      </c>
      <c r="D31" s="296">
        <v>89526</v>
      </c>
      <c r="E31" s="296">
        <v>89525.96</v>
      </c>
      <c r="F31" s="323">
        <v>0</v>
      </c>
      <c r="G31" s="323">
        <f t="shared" si="0"/>
        <v>99.99995532024218</v>
      </c>
    </row>
    <row r="32" spans="1:7" ht="12.75">
      <c r="A32" s="369">
        <v>5</v>
      </c>
      <c r="B32" s="326" t="s">
        <v>787</v>
      </c>
      <c r="C32" s="325">
        <f>SUM(C34:C40)</f>
        <v>1258288.84</v>
      </c>
      <c r="D32" s="325">
        <f>SUM(D33:D40)</f>
        <v>2222058</v>
      </c>
      <c r="E32" s="325">
        <f>SUM(E33:E40)</f>
        <v>2214526.0800000005</v>
      </c>
      <c r="F32" s="324">
        <f>E32/C32*100</f>
        <v>175.99505054817146</v>
      </c>
      <c r="G32" s="324">
        <f t="shared" si="0"/>
        <v>99.66103855074893</v>
      </c>
    </row>
    <row r="33" spans="1:7" ht="12.75">
      <c r="A33" s="298" t="s">
        <v>813</v>
      </c>
      <c r="B33" s="295" t="s">
        <v>814</v>
      </c>
      <c r="C33" s="296">
        <v>0</v>
      </c>
      <c r="D33" s="296">
        <v>72118</v>
      </c>
      <c r="E33" s="296">
        <v>72118.35</v>
      </c>
      <c r="F33" s="323">
        <v>0</v>
      </c>
      <c r="G33" s="323">
        <f t="shared" si="0"/>
        <v>100.00048531573256</v>
      </c>
    </row>
    <row r="34" spans="1:7" ht="12.75">
      <c r="A34" s="370" t="s">
        <v>815</v>
      </c>
      <c r="B34" s="295" t="s">
        <v>816</v>
      </c>
      <c r="C34" s="296">
        <v>126910</v>
      </c>
      <c r="D34" s="296">
        <v>-514398</v>
      </c>
      <c r="E34" s="296">
        <v>-514398.5</v>
      </c>
      <c r="F34" s="323">
        <f aca="true" t="shared" si="1" ref="F34:F40">E34/C34*100</f>
        <v>-405.3254274682846</v>
      </c>
      <c r="G34" s="323">
        <f aca="true" t="shared" si="2" ref="G34:G40">E34/D34*100</f>
        <v>100.000097201</v>
      </c>
    </row>
    <row r="35" spans="1:7" ht="12.75">
      <c r="A35" s="298" t="s">
        <v>818</v>
      </c>
      <c r="B35" s="295" t="s">
        <v>820</v>
      </c>
      <c r="C35" s="296">
        <v>24000</v>
      </c>
      <c r="D35" s="296">
        <v>16085</v>
      </c>
      <c r="E35" s="296">
        <v>16085.25</v>
      </c>
      <c r="F35" s="323">
        <f t="shared" si="1"/>
        <v>67.021875</v>
      </c>
      <c r="G35" s="323">
        <f t="shared" si="2"/>
        <v>100.00155424308362</v>
      </c>
    </row>
    <row r="36" spans="1:7" ht="12.75">
      <c r="A36" s="370" t="s">
        <v>788</v>
      </c>
      <c r="B36" s="295" t="s">
        <v>821</v>
      </c>
      <c r="C36" s="296">
        <v>1242407.74</v>
      </c>
      <c r="D36" s="371">
        <v>2588074</v>
      </c>
      <c r="E36" s="296">
        <v>2588074</v>
      </c>
      <c r="F36" s="323">
        <f t="shared" si="1"/>
        <v>208.31116200225864</v>
      </c>
      <c r="G36" s="323">
        <f t="shared" si="2"/>
        <v>100</v>
      </c>
    </row>
    <row r="37" spans="1:7" ht="12.75">
      <c r="A37" s="370" t="s">
        <v>788</v>
      </c>
      <c r="B37" s="295" t="s">
        <v>822</v>
      </c>
      <c r="C37" s="296">
        <v>11048.81</v>
      </c>
      <c r="D37" s="371">
        <v>-12877</v>
      </c>
      <c r="E37" s="296">
        <v>-12877.56</v>
      </c>
      <c r="F37" s="323">
        <f t="shared" si="1"/>
        <v>-116.55155623094251</v>
      </c>
      <c r="G37" s="323">
        <f t="shared" si="2"/>
        <v>100.00434883901531</v>
      </c>
    </row>
    <row r="38" spans="1:7" ht="12.75">
      <c r="A38" s="298" t="s">
        <v>823</v>
      </c>
      <c r="B38" s="295" t="s">
        <v>824</v>
      </c>
      <c r="C38" s="296">
        <v>-156292.24</v>
      </c>
      <c r="D38" s="371">
        <v>27474</v>
      </c>
      <c r="E38" s="296">
        <v>27474.12</v>
      </c>
      <c r="F38" s="323">
        <f t="shared" si="1"/>
        <v>-17.57868464870681</v>
      </c>
      <c r="G38" s="323">
        <f t="shared" si="2"/>
        <v>100.00043677658877</v>
      </c>
    </row>
    <row r="39" spans="1:7" ht="12.75">
      <c r="A39" s="298" t="s">
        <v>823</v>
      </c>
      <c r="B39" s="295" t="s">
        <v>825</v>
      </c>
      <c r="C39" s="296">
        <v>0</v>
      </c>
      <c r="D39" s="296">
        <v>4856</v>
      </c>
      <c r="E39" s="296">
        <v>4855.7</v>
      </c>
      <c r="F39" s="323">
        <v>0</v>
      </c>
      <c r="G39" s="323">
        <f t="shared" si="2"/>
        <v>99.99382207578253</v>
      </c>
    </row>
    <row r="40" spans="1:7" ht="12.75">
      <c r="A40" s="298" t="s">
        <v>826</v>
      </c>
      <c r="B40" s="295" t="s">
        <v>828</v>
      </c>
      <c r="C40" s="296">
        <v>10214.53</v>
      </c>
      <c r="D40" s="296">
        <v>40726</v>
      </c>
      <c r="E40" s="296">
        <v>33194.72</v>
      </c>
      <c r="F40" s="323">
        <f t="shared" si="1"/>
        <v>324.97550058593004</v>
      </c>
      <c r="G40" s="323">
        <f t="shared" si="2"/>
        <v>81.50743996464176</v>
      </c>
    </row>
    <row r="41" spans="1:7" ht="12.75">
      <c r="A41" s="369">
        <v>6</v>
      </c>
      <c r="B41" s="326" t="s">
        <v>833</v>
      </c>
      <c r="C41" s="325">
        <f>SUM(C43:C43)</f>
        <v>66538.12</v>
      </c>
      <c r="D41" s="325">
        <f>SUM(D42:D43)</f>
        <v>-16081</v>
      </c>
      <c r="E41" s="325">
        <f>SUM(E42:E43)</f>
        <v>-16080.39</v>
      </c>
      <c r="F41" s="324">
        <f>E41/C41*100</f>
        <v>-24.167184164506</v>
      </c>
      <c r="G41" s="324">
        <f>E41/D41*100</f>
        <v>99.9962067035632</v>
      </c>
    </row>
    <row r="42" spans="1:7" ht="12.75">
      <c r="A42" s="298" t="s">
        <v>834</v>
      </c>
      <c r="B42" s="295" t="s">
        <v>946</v>
      </c>
      <c r="C42" s="296">
        <v>0</v>
      </c>
      <c r="D42" s="296">
        <v>-16081</v>
      </c>
      <c r="E42" s="296">
        <v>-16080.39</v>
      </c>
      <c r="F42" s="323">
        <v>0</v>
      </c>
      <c r="G42" s="323">
        <f>E42/D42*100</f>
        <v>99.9962067035632</v>
      </c>
    </row>
    <row r="43" spans="1:7" ht="12.75">
      <c r="A43" s="298" t="s">
        <v>836</v>
      </c>
      <c r="B43" s="295" t="s">
        <v>837</v>
      </c>
      <c r="C43" s="296">
        <v>66538.12</v>
      </c>
      <c r="D43" s="371">
        <v>0</v>
      </c>
      <c r="E43" s="296">
        <v>0</v>
      </c>
      <c r="F43" s="323">
        <v>0</v>
      </c>
      <c r="G43" s="323">
        <v>0</v>
      </c>
    </row>
    <row r="44" spans="1:7" ht="12.75">
      <c r="A44" s="369">
        <v>7</v>
      </c>
      <c r="B44" s="326" t="s">
        <v>789</v>
      </c>
      <c r="C44" s="325">
        <f>SUM(C45:C45)</f>
        <v>-2255984.4</v>
      </c>
      <c r="D44" s="325">
        <f>SUM(D45:D45)</f>
        <v>-1296968</v>
      </c>
      <c r="E44" s="325">
        <f>SUM(E45:E45)</f>
        <v>-1296968.02</v>
      </c>
      <c r="F44" s="324">
        <f>E44/C44*100</f>
        <v>57.490114736609</v>
      </c>
      <c r="G44" s="324">
        <f>E44/D44*100</f>
        <v>100.0000015420581</v>
      </c>
    </row>
    <row r="45" spans="1:7" ht="12.75">
      <c r="A45" s="298" t="s">
        <v>790</v>
      </c>
      <c r="B45" s="295" t="s">
        <v>838</v>
      </c>
      <c r="C45" s="296">
        <v>-2255984.4</v>
      </c>
      <c r="D45" s="371">
        <v>-1296968</v>
      </c>
      <c r="E45" s="392">
        <v>-1296968.02</v>
      </c>
      <c r="F45" s="323">
        <f>E45/C45*100</f>
        <v>57.490114736609</v>
      </c>
      <c r="G45" s="323">
        <f>E45/D45*100</f>
        <v>100.0000015420581</v>
      </c>
    </row>
    <row r="46" spans="1:7" ht="12.75">
      <c r="A46" s="327" t="s">
        <v>636</v>
      </c>
      <c r="B46" s="326" t="s">
        <v>776</v>
      </c>
      <c r="C46" s="325">
        <v>0</v>
      </c>
      <c r="D46" s="325">
        <f>+D47</f>
        <v>-996320</v>
      </c>
      <c r="E46" s="325">
        <f>+E47</f>
        <v>-996319.95</v>
      </c>
      <c r="F46" s="324">
        <v>0</v>
      </c>
      <c r="G46" s="324">
        <f>E46/D46*100</f>
        <v>99.99999498153204</v>
      </c>
    </row>
    <row r="47" spans="1:7" ht="12.75">
      <c r="A47" s="298" t="s">
        <v>777</v>
      </c>
      <c r="B47" s="295" t="s">
        <v>183</v>
      </c>
      <c r="C47" s="296">
        <v>0</v>
      </c>
      <c r="D47" s="296">
        <v>-996320</v>
      </c>
      <c r="E47" s="296">
        <v>-996319.95</v>
      </c>
      <c r="F47" s="323">
        <v>0</v>
      </c>
      <c r="G47" s="323">
        <f>E47/D47*100</f>
        <v>99.99999498153204</v>
      </c>
    </row>
  </sheetData>
  <sheetProtection/>
  <mergeCells count="2">
    <mergeCell ref="B5:B6"/>
    <mergeCell ref="B17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Lina Kodan</cp:lastModifiedBy>
  <cp:lastPrinted>2019-03-08T07:41:55Z</cp:lastPrinted>
  <dcterms:created xsi:type="dcterms:W3CDTF">1998-02-28T10:00:33Z</dcterms:created>
  <dcterms:modified xsi:type="dcterms:W3CDTF">2019-05-13T06:49:01Z</dcterms:modified>
  <cp:category/>
  <cp:version/>
  <cp:contentType/>
  <cp:contentStatus/>
</cp:coreProperties>
</file>